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0" windowWidth="15360" windowHeight="11100" tabRatio="1000" activeTab="5"/>
  </bookViews>
  <sheets>
    <sheet name="H2８順位２部" sheetId="6" r:id="rId1"/>
    <sheet name="H2８順位３部" sheetId="5" r:id="rId2"/>
    <sheet name="H2８順位４部" sheetId="4" r:id="rId3"/>
    <sheet name="H2８順位５部" sheetId="3" r:id="rId4"/>
    <sheet name="Ｈ２８順位６部" sheetId="2" r:id="rId5"/>
    <sheet name="女子H28春入替戦 " sheetId="11" r:id="rId6"/>
    <sheet name="H28春入れ替え前" sheetId="12" r:id="rId7"/>
    <sheet name="H2８春入れ替え後" sheetId="10" r:id="rId8"/>
    <sheet name="Sheet1" sheetId="8" r:id="rId9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J18" i="2" l="1"/>
  <c r="AJ19" i="2" s="1"/>
  <c r="AJ17" i="2"/>
  <c r="AJ13" i="2"/>
  <c r="AJ12" i="2"/>
  <c r="AJ8" i="2"/>
  <c r="AJ7" i="2"/>
  <c r="AX33" i="4"/>
  <c r="AX23" i="4"/>
  <c r="AY10" i="4"/>
  <c r="AY5" i="4"/>
  <c r="AX5" i="4"/>
  <c r="BA30" i="5"/>
  <c r="AZ30" i="5"/>
  <c r="BA25" i="5"/>
  <c r="AZ25" i="5"/>
  <c r="BA20" i="5"/>
  <c r="AZ20" i="5"/>
  <c r="BA15" i="5"/>
  <c r="AZ15" i="5"/>
  <c r="BA10" i="5"/>
  <c r="AZ10" i="5"/>
  <c r="BA5" i="5"/>
  <c r="AZ5" i="5"/>
  <c r="BA30" i="6"/>
  <c r="AZ30" i="6"/>
  <c r="BA25" i="6"/>
  <c r="AZ25" i="6"/>
  <c r="BA20" i="6"/>
  <c r="AZ20" i="6"/>
  <c r="BA15" i="6"/>
  <c r="AZ15" i="6"/>
  <c r="AZ5" i="6"/>
  <c r="AZ10" i="6"/>
  <c r="BA10" i="6"/>
  <c r="BA5" i="6"/>
  <c r="AZ8" i="6"/>
  <c r="AR5" i="3"/>
  <c r="AR25" i="3"/>
  <c r="AS20" i="3"/>
  <c r="AR15" i="3"/>
  <c r="AS10" i="3"/>
  <c r="AS5" i="3"/>
  <c r="AS4" i="4" l="1"/>
  <c r="AK4" i="4"/>
  <c r="AC4" i="4"/>
  <c r="E4" i="6"/>
  <c r="AJ10" i="2" l="1"/>
  <c r="AK15" i="2"/>
  <c r="AJ15" i="2"/>
  <c r="AK20" i="2"/>
  <c r="AJ23" i="2"/>
  <c r="AJ22" i="2"/>
  <c r="AM5" i="2"/>
  <c r="AJ5" i="2"/>
  <c r="AR10" i="3"/>
  <c r="AS15" i="3"/>
  <c r="AR20" i="3"/>
  <c r="AS25" i="3"/>
  <c r="AY25" i="4"/>
  <c r="AX25" i="4"/>
  <c r="AY20" i="4"/>
  <c r="AX20" i="4"/>
  <c r="AY15" i="4"/>
  <c r="AX15" i="4"/>
  <c r="AX10" i="4"/>
  <c r="AX32" i="4"/>
  <c r="AZ12" i="5" l="1"/>
  <c r="AZ27" i="6"/>
  <c r="AZ33" i="6" l="1"/>
  <c r="AZ32" i="6"/>
  <c r="AZ28" i="6"/>
  <c r="AZ23" i="6"/>
  <c r="AZ22" i="6"/>
  <c r="BC15" i="6"/>
  <c r="BB15" i="6"/>
  <c r="AZ18" i="6"/>
  <c r="AZ17" i="6"/>
  <c r="BC10" i="6"/>
  <c r="BB10" i="6"/>
  <c r="AZ12" i="6"/>
  <c r="BC5" i="6"/>
  <c r="BB5" i="6"/>
  <c r="AZ7" i="6"/>
  <c r="BB9" i="6" l="1"/>
  <c r="AZ32" i="5"/>
  <c r="AZ8" i="5"/>
  <c r="AZ7" i="5"/>
  <c r="BC30" i="5" l="1"/>
  <c r="BB30" i="5"/>
  <c r="AZ33" i="5"/>
  <c r="BC25" i="5"/>
  <c r="BB25" i="5"/>
  <c r="AZ28" i="5"/>
  <c r="AZ27" i="5"/>
  <c r="BC20" i="5"/>
  <c r="BB20" i="5"/>
  <c r="AZ23" i="5"/>
  <c r="AZ22" i="5"/>
  <c r="BC15" i="5"/>
  <c r="BB15" i="5"/>
  <c r="AZ18" i="5"/>
  <c r="AZ17" i="5"/>
  <c r="BC10" i="5"/>
  <c r="BB10" i="5"/>
  <c r="AZ13" i="5"/>
  <c r="BC5" i="5"/>
  <c r="BB5" i="5"/>
  <c r="BA30" i="4"/>
  <c r="AZ34" i="4" s="1"/>
  <c r="AZ30" i="4"/>
  <c r="AX34" i="4"/>
  <c r="AX27" i="4"/>
  <c r="BA25" i="4"/>
  <c r="AZ25" i="4"/>
  <c r="BA20" i="4"/>
  <c r="AZ20" i="4"/>
  <c r="AX22" i="4"/>
  <c r="BA15" i="4"/>
  <c r="AZ15" i="4"/>
  <c r="AX17" i="4"/>
  <c r="BA10" i="4"/>
  <c r="AZ10" i="4"/>
  <c r="AX13" i="4"/>
  <c r="AX12" i="4"/>
  <c r="BA5" i="4"/>
  <c r="AZ5" i="4"/>
  <c r="AX7" i="4"/>
  <c r="AX8" i="4"/>
  <c r="AZ14" i="4" l="1"/>
  <c r="BB9" i="5"/>
  <c r="AU25" i="3"/>
  <c r="AT25" i="3"/>
  <c r="AR28" i="3"/>
  <c r="AR27" i="3"/>
  <c r="AU20" i="3"/>
  <c r="AT20" i="3"/>
  <c r="AR23" i="3"/>
  <c r="AR22" i="3"/>
  <c r="AU15" i="3"/>
  <c r="AT15" i="3"/>
  <c r="AR18" i="3"/>
  <c r="AR17" i="3"/>
  <c r="AU10" i="3"/>
  <c r="AT10" i="3"/>
  <c r="AR13" i="3"/>
  <c r="AR12" i="3"/>
  <c r="AT5" i="3"/>
  <c r="AU5" i="3"/>
  <c r="AR8" i="3"/>
  <c r="AR7" i="3"/>
  <c r="AT14" i="3" l="1"/>
  <c r="AM20" i="2"/>
  <c r="AL20" i="2"/>
  <c r="AM15" i="2"/>
  <c r="AL15" i="2"/>
  <c r="AM10" i="2"/>
  <c r="AL14" i="2" s="1"/>
  <c r="AL10" i="2"/>
  <c r="AL5" i="2"/>
  <c r="AL9" i="2" s="1"/>
  <c r="AZ34" i="6" l="1"/>
  <c r="BB25" i="6"/>
  <c r="BB20" i="6"/>
  <c r="AZ13" i="6"/>
  <c r="AS4" i="6"/>
  <c r="AK4" i="6"/>
  <c r="AC4" i="6"/>
  <c r="U4" i="6"/>
  <c r="M4" i="6"/>
  <c r="AZ14" i="5"/>
  <c r="AZ9" i="5"/>
  <c r="AS4" i="5"/>
  <c r="AK4" i="5"/>
  <c r="AC4" i="5"/>
  <c r="U4" i="5"/>
  <c r="M4" i="5"/>
  <c r="E4" i="5"/>
  <c r="U4" i="4"/>
  <c r="M4" i="4"/>
  <c r="E4" i="4"/>
  <c r="AK4" i="3"/>
  <c r="AC4" i="3"/>
  <c r="U4" i="3"/>
  <c r="M4" i="3"/>
  <c r="E4" i="3"/>
  <c r="AC4" i="2"/>
  <c r="U4" i="2"/>
  <c r="M4" i="2"/>
  <c r="E4" i="2"/>
  <c r="AJ24" i="2"/>
  <c r="AJ9" i="2" l="1"/>
  <c r="AR9" i="3"/>
  <c r="AX9" i="4"/>
  <c r="AZ14" i="6"/>
  <c r="AZ9" i="6"/>
  <c r="AZ19" i="6"/>
  <c r="AZ24" i="6"/>
  <c r="AZ29" i="6"/>
  <c r="AJ14" i="2"/>
  <c r="AZ9" i="4"/>
  <c r="AR14" i="3"/>
  <c r="AR19" i="3"/>
  <c r="AR24" i="3"/>
  <c r="AR29" i="3"/>
  <c r="AX14" i="4"/>
  <c r="AX18" i="4"/>
  <c r="AX19" i="4" s="1"/>
  <c r="AX24" i="4"/>
  <c r="AX28" i="4"/>
  <c r="AZ29" i="4"/>
  <c r="BB14" i="5"/>
  <c r="AZ19" i="5"/>
  <c r="AZ24" i="5"/>
  <c r="AZ29" i="5"/>
  <c r="AZ34" i="5"/>
  <c r="BB30" i="6"/>
  <c r="BC30" i="6"/>
  <c r="BB34" i="6" s="1"/>
  <c r="AK5" i="2" l="1"/>
  <c r="AT24" i="3"/>
  <c r="AT29" i="3"/>
  <c r="AX29" i="4"/>
  <c r="BB19" i="5"/>
  <c r="BB29" i="5"/>
  <c r="BB14" i="6"/>
  <c r="BC20" i="6"/>
  <c r="BB24" i="6" s="1"/>
  <c r="BB19" i="6"/>
  <c r="BB34" i="5"/>
  <c r="BB24" i="5"/>
  <c r="AZ19" i="4"/>
  <c r="AT19" i="3"/>
  <c r="AT9" i="3"/>
  <c r="BC25" i="6"/>
  <c r="BB29" i="6" s="1"/>
  <c r="AZ24" i="4"/>
  <c r="AL24" i="2"/>
  <c r="AL19" i="2"/>
  <c r="AK10" i="2" l="1"/>
  <c r="AJ20" i="2"/>
  <c r="AX30" i="4"/>
  <c r="AY30" i="4"/>
</calcChain>
</file>

<file path=xl/sharedStrings.xml><?xml version="1.0" encoding="utf-8"?>
<sst xmlns="http://schemas.openxmlformats.org/spreadsheetml/2006/main" count="603" uniqueCount="182">
  <si>
    <t>2部1位(次回1部12位)</t>
    <rPh sb="1" eb="2">
      <t>ブ</t>
    </rPh>
    <rPh sb="3" eb="4">
      <t>イ</t>
    </rPh>
    <phoneticPr fontId="3"/>
  </si>
  <si>
    <t>1部12位(次回2部1位)</t>
    <rPh sb="1" eb="2">
      <t>ブ</t>
    </rPh>
    <rPh sb="4" eb="5">
      <t>イ</t>
    </rPh>
    <phoneticPr fontId="3"/>
  </si>
  <si>
    <t>順位</t>
    <rPh sb="0" eb="2">
      <t>ジュンイ</t>
    </rPh>
    <phoneticPr fontId="3"/>
  </si>
  <si>
    <t>６部リーグ</t>
    <rPh sb="1" eb="2">
      <t>ブ</t>
    </rPh>
    <phoneticPr fontId="3"/>
  </si>
  <si>
    <t>５部リーグ</t>
    <rPh sb="1" eb="2">
      <t>ブ</t>
    </rPh>
    <phoneticPr fontId="3"/>
  </si>
  <si>
    <t>４部リーグ</t>
    <rPh sb="1" eb="2">
      <t>ブ</t>
    </rPh>
    <phoneticPr fontId="3"/>
  </si>
  <si>
    <t>３部リーグ</t>
    <rPh sb="1" eb="2">
      <t>ブ</t>
    </rPh>
    <phoneticPr fontId="3"/>
  </si>
  <si>
    <t>２部リーグ</t>
    <rPh sb="1" eb="2">
      <t>ブ</t>
    </rPh>
    <phoneticPr fontId="3"/>
  </si>
  <si>
    <t>1・2部</t>
    <rPh sb="3" eb="4">
      <t>ブ</t>
    </rPh>
    <phoneticPr fontId="3"/>
  </si>
  <si>
    <t>2・3部</t>
    <rPh sb="3" eb="4">
      <t>ブ</t>
    </rPh>
    <phoneticPr fontId="3"/>
  </si>
  <si>
    <t>3・4部</t>
    <rPh sb="3" eb="4">
      <t>ブ</t>
    </rPh>
    <phoneticPr fontId="3"/>
  </si>
  <si>
    <t>●２部降格</t>
    <rPh sb="2" eb="5">
      <t>ブコウカク</t>
    </rPh>
    <phoneticPr fontId="2"/>
  </si>
  <si>
    <t>◯１部昇格</t>
    <rPh sb="2" eb="5">
      <t>ブショウカク</t>
    </rPh>
    <phoneticPr fontId="2"/>
  </si>
  <si>
    <t>5・6部</t>
    <rPh sb="3" eb="4">
      <t>ブ</t>
    </rPh>
    <phoneticPr fontId="3"/>
  </si>
  <si>
    <t>勝</t>
    <rPh sb="0" eb="1">
      <t>カ</t>
    </rPh>
    <phoneticPr fontId="3"/>
  </si>
  <si>
    <t>負</t>
    <rPh sb="0" eb="1">
      <t>マ</t>
    </rPh>
    <phoneticPr fontId="3"/>
  </si>
  <si>
    <t>沖縄大学</t>
    <rPh sb="0" eb="2">
      <t>オキナワ</t>
    </rPh>
    <rPh sb="2" eb="4">
      <t>ダイガク</t>
    </rPh>
    <phoneticPr fontId="3"/>
  </si>
  <si>
    <t>長崎県立大学</t>
    <rPh sb="0" eb="2">
      <t>ナガサキ</t>
    </rPh>
    <rPh sb="2" eb="4">
      <t>ケンリツ</t>
    </rPh>
    <rPh sb="4" eb="6">
      <t>ダイガク</t>
    </rPh>
    <phoneticPr fontId="3"/>
  </si>
  <si>
    <t>福岡県立大学</t>
    <rPh sb="0" eb="2">
      <t>フクオカ</t>
    </rPh>
    <rPh sb="2" eb="4">
      <t>ケンリツ</t>
    </rPh>
    <rPh sb="4" eb="6">
      <t>ダイガク</t>
    </rPh>
    <phoneticPr fontId="14"/>
  </si>
  <si>
    <t>部</t>
    <rPh sb="0" eb="1">
      <t>ブ</t>
    </rPh>
    <phoneticPr fontId="3"/>
  </si>
  <si>
    <t>大学名</t>
    <rPh sb="0" eb="2">
      <t>ダイガク</t>
    </rPh>
    <rPh sb="2" eb="3">
      <t>メイ</t>
    </rPh>
    <phoneticPr fontId="3"/>
  </si>
  <si>
    <t>鹿児島大学</t>
    <rPh sb="0" eb="3">
      <t>カゴシマ</t>
    </rPh>
    <rPh sb="3" eb="5">
      <t>ダイガク</t>
    </rPh>
    <phoneticPr fontId="3"/>
  </si>
  <si>
    <t>琉球大学</t>
    <rPh sb="0" eb="2">
      <t>リュウキュウ</t>
    </rPh>
    <rPh sb="2" eb="4">
      <t>ダイガク</t>
    </rPh>
    <phoneticPr fontId="3"/>
  </si>
  <si>
    <t>熊本大学</t>
    <rPh sb="0" eb="2">
      <t>クマモト</t>
    </rPh>
    <rPh sb="2" eb="4">
      <t>ダイガク</t>
    </rPh>
    <phoneticPr fontId="3"/>
  </si>
  <si>
    <t>宮崎大学</t>
    <rPh sb="0" eb="2">
      <t>ミヤザキ</t>
    </rPh>
    <rPh sb="2" eb="4">
      <t>ダイガク</t>
    </rPh>
    <phoneticPr fontId="3"/>
  </si>
  <si>
    <t>名桜大学</t>
    <rPh sb="0" eb="2">
      <t>メイオウ</t>
    </rPh>
    <rPh sb="2" eb="4">
      <t>ダイガク</t>
    </rPh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</si>
  <si>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</si>
  <si>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</si>
  <si>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</si>
  <si>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</si>
  <si>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●</t>
    <phoneticPr fontId="2"/>
  </si>
  <si>
    <t>○</t>
    <phoneticPr fontId="2"/>
  </si>
  <si>
    <t>○</t>
    <phoneticPr fontId="2"/>
  </si>
  <si>
    <t>—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</si>
  <si>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</si>
  <si>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</si>
  <si>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</si>
  <si>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</si>
  <si>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</si>
  <si>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</si>
  <si>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</si>
  <si>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</si>
  <si>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</si>
  <si>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</si>
  <si>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</si>
  <si>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－</t>
    <phoneticPr fontId="2"/>
  </si>
  <si>
    <t>●</t>
    <phoneticPr fontId="2"/>
  </si>
  <si>
    <t>●</t>
    <phoneticPr fontId="2"/>
  </si>
  <si>
    <t>●</t>
    <phoneticPr fontId="2"/>
  </si>
  <si>
    <t>-</t>
    <phoneticPr fontId="2"/>
  </si>
  <si>
    <t>—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</si>
  <si>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</si>
  <si>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</si>
  <si>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</si>
  <si>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</si>
  <si>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名桜大学</t>
    <rPh sb="0" eb="2">
      <t>メイオウ</t>
    </rPh>
    <rPh sb="2" eb="4">
      <t>ダイガク</t>
    </rPh>
    <phoneticPr fontId="3"/>
  </si>
  <si>
    <t>25-23</t>
    <phoneticPr fontId="3"/>
  </si>
  <si>
    <t>4・5部</t>
    <rPh sb="3" eb="4">
      <t>ブ</t>
    </rPh>
    <phoneticPr fontId="2"/>
  </si>
  <si>
    <t>長崎大学</t>
    <rPh sb="0" eb="2">
      <t>ナガサキ</t>
    </rPh>
    <rPh sb="2" eb="4">
      <t>ダイガク</t>
    </rPh>
    <phoneticPr fontId="3"/>
  </si>
  <si>
    <t>【女子】</t>
    <rPh sb="1" eb="2">
      <t>オンナ</t>
    </rPh>
    <rPh sb="2" eb="3">
      <t>コ</t>
    </rPh>
    <phoneticPr fontId="3"/>
  </si>
  <si>
    <t>1部11位(次回1部11位)</t>
    <rPh sb="1" eb="2">
      <t>ブ</t>
    </rPh>
    <rPh sb="4" eb="5">
      <t>イ</t>
    </rPh>
    <phoneticPr fontId="3"/>
  </si>
  <si>
    <t>○１部残留</t>
    <rPh sb="2" eb="3">
      <t>ブ</t>
    </rPh>
    <rPh sb="3" eb="5">
      <t>ザンリュウ</t>
    </rPh>
    <phoneticPr fontId="2"/>
  </si>
  <si>
    <t>●２部残留</t>
    <rPh sb="2" eb="3">
      <t>ブ</t>
    </rPh>
    <rPh sb="3" eb="5">
      <t>ザンリュウ</t>
    </rPh>
    <phoneticPr fontId="2"/>
  </si>
  <si>
    <t>長崎純心大学</t>
    <rPh sb="0" eb="2">
      <t>ナガサキ</t>
    </rPh>
    <rPh sb="2" eb="4">
      <t>ジュンシン</t>
    </rPh>
    <rPh sb="4" eb="6">
      <t>ダイガク</t>
    </rPh>
    <phoneticPr fontId="3"/>
  </si>
  <si>
    <t>2部2位(次回2部2位)</t>
    <rPh sb="1" eb="2">
      <t>ブ</t>
    </rPh>
    <rPh sb="3" eb="4">
      <t>イ</t>
    </rPh>
    <phoneticPr fontId="3"/>
  </si>
  <si>
    <t>19-25</t>
    <phoneticPr fontId="3"/>
  </si>
  <si>
    <t>入れ替え後</t>
    <rPh sb="0" eb="1">
      <t>イ</t>
    </rPh>
    <rPh sb="2" eb="3">
      <t>カ</t>
    </rPh>
    <rPh sb="4" eb="5">
      <t>ゴ</t>
    </rPh>
    <phoneticPr fontId="2"/>
  </si>
  <si>
    <t>平成２8年度九州大学春季バレーボール女子リーグ沖縄大会</t>
    <rPh sb="0" eb="2">
      <t>ヘイセイ</t>
    </rPh>
    <rPh sb="4" eb="6">
      <t>ネンド</t>
    </rPh>
    <rPh sb="6" eb="8">
      <t>キュウシュウ</t>
    </rPh>
    <rPh sb="8" eb="10">
      <t>ダイガク</t>
    </rPh>
    <rPh sb="10" eb="12">
      <t>シュンキ</t>
    </rPh>
    <rPh sb="18" eb="19">
      <t>オンナ</t>
    </rPh>
    <rPh sb="19" eb="20">
      <t>ダンシ</t>
    </rPh>
    <rPh sb="23" eb="25">
      <t>オキナワ</t>
    </rPh>
    <rPh sb="25" eb="27">
      <t>タイカイ</t>
    </rPh>
    <phoneticPr fontId="3"/>
  </si>
  <si>
    <t>期間：平成２８年５月２６日（木）～５月２９日（日）</t>
    <rPh sb="0" eb="2">
      <t>キカン</t>
    </rPh>
    <rPh sb="3" eb="5">
      <t>ヘイセイ</t>
    </rPh>
    <rPh sb="7" eb="8">
      <t>ネン</t>
    </rPh>
    <rPh sb="9" eb="10">
      <t>ガツ</t>
    </rPh>
    <rPh sb="12" eb="13">
      <t>ヒ</t>
    </rPh>
    <rPh sb="14" eb="15">
      <t>モク</t>
    </rPh>
    <rPh sb="18" eb="19">
      <t>ガツ</t>
    </rPh>
    <rPh sb="21" eb="22">
      <t>ヒ</t>
    </rPh>
    <rPh sb="23" eb="24">
      <t>ニチ</t>
    </rPh>
    <phoneticPr fontId="3"/>
  </si>
  <si>
    <t>会場：那覇市民体育館　メインコート</t>
    <rPh sb="3" eb="10">
      <t>ナハシミンタイイクカン</t>
    </rPh>
    <phoneticPr fontId="3"/>
  </si>
  <si>
    <t>中村学園大学</t>
    <rPh sb="0" eb="2">
      <t>ナカムラ</t>
    </rPh>
    <rPh sb="2" eb="4">
      <t>ガクエン</t>
    </rPh>
    <rPh sb="4" eb="6">
      <t>ダイガク</t>
    </rPh>
    <phoneticPr fontId="2"/>
  </si>
  <si>
    <t>香蘭女子短期大学</t>
    <rPh sb="0" eb="2">
      <t>コウラン</t>
    </rPh>
    <rPh sb="2" eb="4">
      <t>ジョシ</t>
    </rPh>
    <rPh sb="4" eb="6">
      <t>タンキ</t>
    </rPh>
    <rPh sb="6" eb="8">
      <t>ダイガク</t>
    </rPh>
    <phoneticPr fontId="2"/>
  </si>
  <si>
    <t>鹿児島大学</t>
    <rPh sb="0" eb="3">
      <t>カゴシマ</t>
    </rPh>
    <rPh sb="3" eb="5">
      <t>ダイガク</t>
    </rPh>
    <phoneticPr fontId="2"/>
  </si>
  <si>
    <t>長崎純心大学</t>
    <rPh sb="0" eb="2">
      <t>ナガサキ</t>
    </rPh>
    <rPh sb="2" eb="4">
      <t>ジュンシン</t>
    </rPh>
    <rPh sb="4" eb="6">
      <t>ダイガク</t>
    </rPh>
    <phoneticPr fontId="2"/>
  </si>
  <si>
    <t>沖縄大学</t>
    <rPh sb="0" eb="2">
      <t>オキナワ</t>
    </rPh>
    <rPh sb="2" eb="4">
      <t>ダイガク</t>
    </rPh>
    <phoneticPr fontId="2"/>
  </si>
  <si>
    <t>筑紫女学院大学</t>
    <rPh sb="0" eb="2">
      <t>チクシ</t>
    </rPh>
    <rPh sb="2" eb="5">
      <t>ジョガクイン</t>
    </rPh>
    <rPh sb="5" eb="7">
      <t>ダイガク</t>
    </rPh>
    <phoneticPr fontId="2"/>
  </si>
  <si>
    <t>熊本大学</t>
    <rPh sb="0" eb="2">
      <t>クマモト</t>
    </rPh>
    <rPh sb="2" eb="4">
      <t>ダイガク</t>
    </rPh>
    <phoneticPr fontId="2"/>
  </si>
  <si>
    <t>西南学院大学</t>
    <rPh sb="0" eb="2">
      <t>セイナン</t>
    </rPh>
    <rPh sb="2" eb="4">
      <t>ガクイン</t>
    </rPh>
    <rPh sb="4" eb="6">
      <t>ダイガク</t>
    </rPh>
    <phoneticPr fontId="2"/>
  </si>
  <si>
    <t>長崎大学</t>
    <rPh sb="0" eb="2">
      <t>ナガサキ</t>
    </rPh>
    <rPh sb="2" eb="4">
      <t>ダイガク</t>
    </rPh>
    <phoneticPr fontId="2"/>
  </si>
  <si>
    <t>中九州短期大学</t>
    <rPh sb="0" eb="1">
      <t>ナカ</t>
    </rPh>
    <rPh sb="1" eb="3">
      <t>キュウシュウ</t>
    </rPh>
    <rPh sb="3" eb="5">
      <t>タンキ</t>
    </rPh>
    <rPh sb="5" eb="7">
      <t>ダイガク</t>
    </rPh>
    <phoneticPr fontId="2"/>
  </si>
  <si>
    <t>大分大学</t>
    <rPh sb="0" eb="2">
      <t>オオイタ</t>
    </rPh>
    <rPh sb="2" eb="4">
      <t>ダイガク</t>
    </rPh>
    <phoneticPr fontId="2"/>
  </si>
  <si>
    <t>北九州市立大学</t>
    <rPh sb="0" eb="1">
      <t>キタ</t>
    </rPh>
    <rPh sb="3" eb="5">
      <t>シリツ</t>
    </rPh>
    <rPh sb="5" eb="7">
      <t>ダイガク</t>
    </rPh>
    <phoneticPr fontId="2"/>
  </si>
  <si>
    <t>宮崎大学</t>
    <rPh sb="0" eb="2">
      <t>ミヤザキ</t>
    </rPh>
    <rPh sb="2" eb="4">
      <t>ダイガク</t>
    </rPh>
    <phoneticPr fontId="2"/>
  </si>
  <si>
    <t>琉球大学</t>
    <rPh sb="0" eb="2">
      <t>リュウキュウ</t>
    </rPh>
    <rPh sb="2" eb="4">
      <t>ダイガク</t>
    </rPh>
    <phoneticPr fontId="2"/>
  </si>
  <si>
    <t>別府大学</t>
    <rPh sb="0" eb="2">
      <t>ベップ</t>
    </rPh>
    <rPh sb="2" eb="4">
      <t>ダイガク</t>
    </rPh>
    <phoneticPr fontId="2"/>
  </si>
  <si>
    <t>西九州大学</t>
    <rPh sb="0" eb="1">
      <t>ニシ</t>
    </rPh>
    <rPh sb="1" eb="3">
      <t>キュウシュウ</t>
    </rPh>
    <rPh sb="3" eb="5">
      <t>ダイガク</t>
    </rPh>
    <phoneticPr fontId="2"/>
  </si>
  <si>
    <t>長崎県立大学</t>
    <rPh sb="0" eb="6">
      <t>ナガサキケンリツダイガク</t>
    </rPh>
    <phoneticPr fontId="2"/>
  </si>
  <si>
    <t>南九州大学</t>
    <rPh sb="0" eb="1">
      <t>ミナミ</t>
    </rPh>
    <rPh sb="1" eb="3">
      <t>キュウシュウ</t>
    </rPh>
    <rPh sb="3" eb="5">
      <t>ダイガク</t>
    </rPh>
    <phoneticPr fontId="2"/>
  </si>
  <si>
    <t>福岡女学院大学</t>
    <rPh sb="0" eb="2">
      <t>フクオカ</t>
    </rPh>
    <rPh sb="2" eb="5">
      <t>ジョガクイン</t>
    </rPh>
    <rPh sb="5" eb="7">
      <t>ダイガク</t>
    </rPh>
    <phoneticPr fontId="2"/>
  </si>
  <si>
    <t>宮崎公立大学</t>
    <rPh sb="0" eb="2">
      <t>ミヤザキ</t>
    </rPh>
    <rPh sb="2" eb="4">
      <t>コウリツ</t>
    </rPh>
    <rPh sb="4" eb="6">
      <t>ダイガク</t>
    </rPh>
    <phoneticPr fontId="2"/>
  </si>
  <si>
    <t>沖縄国際大学</t>
    <rPh sb="0" eb="2">
      <t>オキナワ</t>
    </rPh>
    <rPh sb="2" eb="4">
      <t>コクサイ</t>
    </rPh>
    <rPh sb="4" eb="6">
      <t>ダイガク</t>
    </rPh>
    <phoneticPr fontId="2"/>
  </si>
  <si>
    <t>福岡県立大学</t>
    <rPh sb="0" eb="2">
      <t>フクオカ</t>
    </rPh>
    <rPh sb="2" eb="4">
      <t>ケンリツ</t>
    </rPh>
    <rPh sb="4" eb="6">
      <t>ダイガク</t>
    </rPh>
    <phoneticPr fontId="2"/>
  </si>
  <si>
    <t>九州大学</t>
    <rPh sb="0" eb="2">
      <t>キュウシュウ</t>
    </rPh>
    <rPh sb="2" eb="4">
      <t>ダイガク</t>
    </rPh>
    <phoneticPr fontId="2"/>
  </si>
  <si>
    <t>平成２8年度九州大学春季バレーボール女子リーグ沖縄大会</t>
    <rPh sb="0" eb="2">
      <t>ヘイセイ</t>
    </rPh>
    <rPh sb="4" eb="6">
      <t>ネンド</t>
    </rPh>
    <rPh sb="6" eb="8">
      <t>キュウシュウ</t>
    </rPh>
    <rPh sb="8" eb="10">
      <t>ダイガク</t>
    </rPh>
    <rPh sb="10" eb="12">
      <t>シュンキ</t>
    </rPh>
    <rPh sb="18" eb="20">
      <t>ジョシ</t>
    </rPh>
    <rPh sb="23" eb="25">
      <t>オキナワ</t>
    </rPh>
    <rPh sb="25" eb="27">
      <t>タイカイ</t>
    </rPh>
    <phoneticPr fontId="3"/>
  </si>
  <si>
    <t>期間：平成２８年５月２６日（木）～５月２９日（日）</t>
    <phoneticPr fontId="3"/>
  </si>
  <si>
    <t>会場：那覇市民体育館　メインコート</t>
    <rPh sb="3" eb="7">
      <t>ナハシミン</t>
    </rPh>
    <rPh sb="7" eb="10">
      <t>タイイクカン</t>
    </rPh>
    <phoneticPr fontId="2"/>
  </si>
  <si>
    <t>期間：平成２８年５月２６日（木）～５月２９日（日）</t>
    <phoneticPr fontId="3"/>
  </si>
  <si>
    <t>期間：平成２８年５月２６日（木）～５月２９日（日）</t>
    <phoneticPr fontId="3"/>
  </si>
  <si>
    <t>会場：西原町民体育館</t>
    <rPh sb="3" eb="10">
      <t>ニシハラチョウミンタイイクカン</t>
    </rPh>
    <phoneticPr fontId="3"/>
  </si>
  <si>
    <t>会場：西原町民体育館</t>
    <rPh sb="3" eb="10">
      <t>ニシハラチョウミンタイイクカン</t>
    </rPh>
    <phoneticPr fontId="2"/>
  </si>
  <si>
    <t>会場：那覇市民体育館　サブコート</t>
    <rPh sb="3" eb="10">
      <t>ナハシミンタイイクカン</t>
    </rPh>
    <phoneticPr fontId="2"/>
  </si>
  <si>
    <t>●</t>
    <phoneticPr fontId="2"/>
  </si>
  <si>
    <t>-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</si>
  <si>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</si>
  <si>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</si>
  <si>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</si>
  <si>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</si>
  <si>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</si>
  <si>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ー</t>
    <phoneticPr fontId="2"/>
  </si>
  <si>
    <t>ー</t>
    <phoneticPr fontId="2"/>
  </si>
  <si>
    <t>ー</t>
    <phoneticPr fontId="2"/>
  </si>
  <si>
    <t>ー</t>
    <phoneticPr fontId="2"/>
  </si>
  <si>
    <t>○</t>
    <phoneticPr fontId="2"/>
  </si>
  <si>
    <t>ー</t>
    <phoneticPr fontId="2"/>
  </si>
  <si>
    <t>ー</t>
    <phoneticPr fontId="2"/>
  </si>
  <si>
    <t>●</t>
    <phoneticPr fontId="2"/>
  </si>
  <si>
    <t>平成28年度　九州大学バレーボール春季リーグ　　　 　入替戦</t>
    <rPh sb="0" eb="2">
      <t>ヘイセイ</t>
    </rPh>
    <rPh sb="4" eb="6">
      <t>ネンド</t>
    </rPh>
    <rPh sb="7" eb="9">
      <t>キュウシュウ</t>
    </rPh>
    <rPh sb="9" eb="11">
      <t>ダイガク</t>
    </rPh>
    <rPh sb="17" eb="18">
      <t>ハル</t>
    </rPh>
    <rPh sb="27" eb="28">
      <t>イ</t>
    </rPh>
    <rPh sb="28" eb="29">
      <t>カ</t>
    </rPh>
    <rPh sb="29" eb="30">
      <t>セン</t>
    </rPh>
    <phoneticPr fontId="3"/>
  </si>
  <si>
    <t>鹿屋体育大学</t>
  </si>
  <si>
    <t>香蘭女子大学</t>
    <rPh sb="0" eb="2">
      <t>コウラン</t>
    </rPh>
    <rPh sb="2" eb="4">
      <t>ジョシ</t>
    </rPh>
    <rPh sb="4" eb="6">
      <t>ダイガク</t>
    </rPh>
    <phoneticPr fontId="3"/>
  </si>
  <si>
    <t>中村学園大学</t>
    <rPh sb="0" eb="2">
      <t>ナカムラ</t>
    </rPh>
    <rPh sb="2" eb="4">
      <t>ガクエン</t>
    </rPh>
    <rPh sb="4" eb="6">
      <t>ダイガク</t>
    </rPh>
    <phoneticPr fontId="3"/>
  </si>
  <si>
    <t>中九州短期大学</t>
    <rPh sb="0" eb="1">
      <t>ナカ</t>
    </rPh>
    <rPh sb="1" eb="3">
      <t>キュウシュウ</t>
    </rPh>
    <rPh sb="3" eb="5">
      <t>タンキ</t>
    </rPh>
    <rPh sb="5" eb="7">
      <t>ダイガク</t>
    </rPh>
    <phoneticPr fontId="3"/>
  </si>
  <si>
    <t>西南学院大学</t>
    <rPh sb="0" eb="2">
      <t>セイナン</t>
    </rPh>
    <rPh sb="2" eb="4">
      <t>ガクイン</t>
    </rPh>
    <rPh sb="4" eb="6">
      <t>ダイガク</t>
    </rPh>
    <phoneticPr fontId="3"/>
  </si>
  <si>
    <t>筑紫女学院大学</t>
    <rPh sb="0" eb="2">
      <t>チクシ</t>
    </rPh>
    <rPh sb="2" eb="5">
      <t>ジョガクイン</t>
    </rPh>
    <rPh sb="5" eb="7">
      <t>ダイガク</t>
    </rPh>
    <phoneticPr fontId="3"/>
  </si>
  <si>
    <t>北九州市立大学</t>
    <rPh sb="0" eb="1">
      <t>キタ</t>
    </rPh>
    <rPh sb="1" eb="3">
      <t>キュウシュウ</t>
    </rPh>
    <rPh sb="3" eb="5">
      <t>シリツ</t>
    </rPh>
    <rPh sb="5" eb="7">
      <t>ダイガク</t>
    </rPh>
    <phoneticPr fontId="3"/>
  </si>
  <si>
    <t>大分大学</t>
    <rPh sb="0" eb="2">
      <t>オオイタ</t>
    </rPh>
    <rPh sb="2" eb="4">
      <t>ダイガク</t>
    </rPh>
    <phoneticPr fontId="14"/>
  </si>
  <si>
    <t>西九州大学</t>
    <rPh sb="0" eb="1">
      <t>ニシ</t>
    </rPh>
    <rPh sb="1" eb="3">
      <t>キュウシュウ</t>
    </rPh>
    <rPh sb="3" eb="5">
      <t>ダイガク</t>
    </rPh>
    <phoneticPr fontId="14"/>
  </si>
  <si>
    <t>別府大学</t>
    <rPh sb="0" eb="4">
      <t>ベップダイガク</t>
    </rPh>
    <phoneticPr fontId="14"/>
  </si>
  <si>
    <t>南九州大学</t>
    <rPh sb="0" eb="1">
      <t>ミナミ</t>
    </rPh>
    <rPh sb="1" eb="5">
      <t>キュウシュウダイガク</t>
    </rPh>
    <phoneticPr fontId="14"/>
  </si>
  <si>
    <t>福岡女学院大学</t>
    <rPh sb="0" eb="2">
      <t>フクオカ</t>
    </rPh>
    <rPh sb="2" eb="5">
      <t>ジョガクイン</t>
    </rPh>
    <rPh sb="5" eb="7">
      <t>ダイガク</t>
    </rPh>
    <phoneticPr fontId="14"/>
  </si>
  <si>
    <t>沖縄国際大学</t>
    <rPh sb="0" eb="6">
      <t>オキナワコクサイダイガク</t>
    </rPh>
    <phoneticPr fontId="3"/>
  </si>
  <si>
    <t>九州大学</t>
    <rPh sb="0" eb="2">
      <t>キュウシュウ</t>
    </rPh>
    <rPh sb="2" eb="4">
      <t>ダイガク</t>
    </rPh>
    <phoneticPr fontId="14"/>
  </si>
  <si>
    <t>佐賀女子短期大学</t>
    <rPh sb="0" eb="2">
      <t>サガ</t>
    </rPh>
    <rPh sb="2" eb="4">
      <t>ジョシ</t>
    </rPh>
    <rPh sb="4" eb="6">
      <t>タンキ</t>
    </rPh>
    <rPh sb="6" eb="8">
      <t>ダイガク</t>
    </rPh>
    <phoneticPr fontId="3"/>
  </si>
  <si>
    <t>香蘭女子短期大学</t>
    <rPh sb="0" eb="2">
      <t>コウラン</t>
    </rPh>
    <rPh sb="2" eb="4">
      <t>ジョシ</t>
    </rPh>
    <rPh sb="4" eb="6">
      <t>タンキ</t>
    </rPh>
    <rPh sb="6" eb="8">
      <t>ダイガク</t>
    </rPh>
    <phoneticPr fontId="3"/>
  </si>
  <si>
    <t>熊本学園大学</t>
    <rPh sb="0" eb="2">
      <t>クマモト</t>
    </rPh>
    <rPh sb="2" eb="5">
      <t>ガクエンダイ</t>
    </rPh>
    <rPh sb="5" eb="6">
      <t>ガク</t>
    </rPh>
    <phoneticPr fontId="3"/>
  </si>
  <si>
    <t>25-18</t>
    <phoneticPr fontId="3"/>
  </si>
  <si>
    <t>25-17</t>
    <phoneticPr fontId="3"/>
  </si>
  <si>
    <t>23-25</t>
    <phoneticPr fontId="3"/>
  </si>
  <si>
    <t>15-8</t>
    <phoneticPr fontId="3"/>
  </si>
  <si>
    <t>23-25</t>
    <phoneticPr fontId="3"/>
  </si>
  <si>
    <t>25-21</t>
    <phoneticPr fontId="3"/>
  </si>
  <si>
    <t>5-15</t>
    <phoneticPr fontId="3"/>
  </si>
  <si>
    <t>●３部降格</t>
    <rPh sb="2" eb="3">
      <t>ブ</t>
    </rPh>
    <rPh sb="3" eb="5">
      <t>コウカク</t>
    </rPh>
    <phoneticPr fontId="3"/>
  </si>
  <si>
    <t>沖縄大学</t>
    <rPh sb="0" eb="2">
      <t>オキナワ</t>
    </rPh>
    <rPh sb="2" eb="4">
      <t>ダイガク</t>
    </rPh>
    <phoneticPr fontId="3"/>
  </si>
  <si>
    <t>２部６位（次回３部１位）</t>
    <rPh sb="1" eb="2">
      <t>ブ</t>
    </rPh>
    <rPh sb="3" eb="4">
      <t>イ</t>
    </rPh>
    <rPh sb="5" eb="7">
      <t>ジカイ</t>
    </rPh>
    <rPh sb="8" eb="9">
      <t>ブ</t>
    </rPh>
    <rPh sb="10" eb="11">
      <t>イ</t>
    </rPh>
    <phoneticPr fontId="3"/>
  </si>
  <si>
    <t>○２部昇格</t>
    <rPh sb="2" eb="3">
      <t>ブ</t>
    </rPh>
    <rPh sb="3" eb="5">
      <t>ショウカク</t>
    </rPh>
    <phoneticPr fontId="3"/>
  </si>
  <si>
    <t>中九州短期大学</t>
    <rPh sb="0" eb="1">
      <t>ナカ</t>
    </rPh>
    <rPh sb="1" eb="3">
      <t>キュウシュウ</t>
    </rPh>
    <rPh sb="3" eb="5">
      <t>タンキ</t>
    </rPh>
    <rPh sb="5" eb="7">
      <t>ダイガク</t>
    </rPh>
    <phoneticPr fontId="3"/>
  </si>
  <si>
    <t>３部１位（次回２部６位）</t>
    <rPh sb="1" eb="2">
      <t>ブ</t>
    </rPh>
    <rPh sb="3" eb="4">
      <t>イ</t>
    </rPh>
    <rPh sb="5" eb="7">
      <t>ジカイ</t>
    </rPh>
    <rPh sb="8" eb="9">
      <t>ブ</t>
    </rPh>
    <rPh sb="10" eb="11">
      <t>イ</t>
    </rPh>
    <phoneticPr fontId="3"/>
  </si>
  <si>
    <t>15-25</t>
    <phoneticPr fontId="3"/>
  </si>
  <si>
    <t>8-25</t>
    <phoneticPr fontId="3"/>
  </si>
  <si>
    <t>福岡大学</t>
    <rPh sb="0" eb="2">
      <t>フクオカ</t>
    </rPh>
    <rPh sb="2" eb="3">
      <t>ダイ</t>
    </rPh>
    <rPh sb="3" eb="4">
      <t>ガク</t>
    </rPh>
    <phoneticPr fontId="3"/>
  </si>
  <si>
    <t>福岡教育大学</t>
    <rPh sb="0" eb="2">
      <t>フクオカ</t>
    </rPh>
    <rPh sb="2" eb="4">
      <t>キョウイク</t>
    </rPh>
    <rPh sb="4" eb="6">
      <t>ダイガク</t>
    </rPh>
    <phoneticPr fontId="3"/>
  </si>
  <si>
    <t>長崎国際大学</t>
    <rPh sb="0" eb="2">
      <t>ナガサキ</t>
    </rPh>
    <rPh sb="2" eb="4">
      <t>コクサイ</t>
    </rPh>
    <rPh sb="4" eb="6">
      <t>ダイガク</t>
    </rPh>
    <phoneticPr fontId="3"/>
  </si>
  <si>
    <t>九州共立大学</t>
    <rPh sb="0" eb="2">
      <t>キュウシュウ</t>
    </rPh>
    <rPh sb="2" eb="4">
      <t>キョウリツ</t>
    </rPh>
    <rPh sb="4" eb="6">
      <t>ダイガク</t>
    </rPh>
    <phoneticPr fontId="3"/>
  </si>
  <si>
    <t>佐賀大学</t>
    <rPh sb="0" eb="2">
      <t>サガ</t>
    </rPh>
    <rPh sb="2" eb="3">
      <t>ダイ</t>
    </rPh>
    <rPh sb="3" eb="4">
      <t>ガク</t>
    </rPh>
    <phoneticPr fontId="3"/>
  </si>
  <si>
    <t>西南女学院大学</t>
    <rPh sb="0" eb="2">
      <t>セイナン</t>
    </rPh>
    <rPh sb="2" eb="5">
      <t>ジョガクイン</t>
    </rPh>
    <rPh sb="5" eb="7">
      <t>ダイガク</t>
    </rPh>
    <phoneticPr fontId="3"/>
  </si>
  <si>
    <t>日本経済大学</t>
    <rPh sb="0" eb="2">
      <t>ニホン</t>
    </rPh>
    <rPh sb="2" eb="4">
      <t>ケイザイ</t>
    </rPh>
    <rPh sb="4" eb="6">
      <t>ダイガク</t>
    </rPh>
    <phoneticPr fontId="3"/>
  </si>
  <si>
    <t>鹿児島女子短期大学</t>
    <rPh sb="0" eb="3">
      <t>カゴシマ</t>
    </rPh>
    <rPh sb="3" eb="5">
      <t>ジョシ</t>
    </rPh>
    <rPh sb="5" eb="7">
      <t>タンキ</t>
    </rPh>
    <rPh sb="7" eb="9">
      <t>ダイガク</t>
    </rPh>
    <phoneticPr fontId="3"/>
  </si>
  <si>
    <t>志學館大学</t>
    <rPh sb="0" eb="3">
      <t>シガクカン</t>
    </rPh>
    <rPh sb="3" eb="5">
      <t>ダイガク</t>
    </rPh>
    <phoneticPr fontId="3"/>
  </si>
  <si>
    <t>佐賀女子短期大学</t>
    <rPh sb="0" eb="2">
      <t>サガ</t>
    </rPh>
    <rPh sb="2" eb="4">
      <t>ジョシ</t>
    </rPh>
    <rPh sb="4" eb="6">
      <t>タンキ</t>
    </rPh>
    <rPh sb="6" eb="8">
      <t>ダイガク</t>
    </rPh>
    <phoneticPr fontId="3"/>
  </si>
  <si>
    <t>熊本学園大学</t>
    <rPh sb="0" eb="2">
      <t>クマモト</t>
    </rPh>
    <rPh sb="2" eb="4">
      <t>ガクエン</t>
    </rPh>
    <rPh sb="4" eb="6">
      <t>ダイガク</t>
    </rPh>
    <phoneticPr fontId="3"/>
  </si>
  <si>
    <t>自動繰り上げ</t>
    <rPh sb="0" eb="2">
      <t>ジドウ</t>
    </rPh>
    <rPh sb="2" eb="3">
      <t>ク</t>
    </rPh>
    <rPh sb="4" eb="5">
      <t>ア</t>
    </rPh>
    <phoneticPr fontId="3"/>
  </si>
  <si>
    <t>自動繰り上げ</t>
    <rPh sb="0" eb="3">
      <t>ジドウク</t>
    </rPh>
    <rPh sb="4" eb="5">
      <t>ア</t>
    </rPh>
    <phoneticPr fontId="3"/>
  </si>
  <si>
    <t>長崎純心大学</t>
  </si>
  <si>
    <t>熊本学園大学</t>
    <phoneticPr fontId="3"/>
  </si>
  <si>
    <t>琉球大学</t>
  </si>
  <si>
    <t>西九州大学</t>
  </si>
  <si>
    <t>別府大学</t>
  </si>
  <si>
    <t>沖縄国際大学</t>
    <rPh sb="0" eb="2">
      <t>オキナワ</t>
    </rPh>
    <rPh sb="2" eb="4">
      <t>コクサイ</t>
    </rPh>
    <rPh sb="4" eb="6">
      <t>ダイガク</t>
    </rPh>
    <phoneticPr fontId="2"/>
  </si>
  <si>
    <t>宮崎県立看護大学</t>
    <rPh sb="0" eb="2">
      <t>ミヤザキ</t>
    </rPh>
    <rPh sb="2" eb="4">
      <t>ケンリツ</t>
    </rPh>
    <rPh sb="4" eb="6">
      <t>カンゴ</t>
    </rPh>
    <rPh sb="6" eb="8">
      <t>ダイガク</t>
    </rPh>
    <phoneticPr fontId="2"/>
  </si>
  <si>
    <t>残留</t>
    <rPh sb="0" eb="2">
      <t>ザンリュウ</t>
    </rPh>
    <phoneticPr fontId="2"/>
  </si>
  <si>
    <t>昇格</t>
    <rPh sb="0" eb="2">
      <t>ショウカク</t>
    </rPh>
    <phoneticPr fontId="2"/>
  </si>
  <si>
    <t>降格</t>
    <rPh sb="0" eb="2">
      <t>コウカク</t>
    </rPh>
    <phoneticPr fontId="2"/>
  </si>
  <si>
    <t>不参加降格</t>
    <rPh sb="0" eb="3">
      <t>フサンカ</t>
    </rPh>
    <rPh sb="3" eb="5">
      <t>コウカク</t>
    </rPh>
    <phoneticPr fontId="2"/>
  </si>
  <si>
    <t>熊本県立大学</t>
    <rPh sb="0" eb="2">
      <t>クマモト</t>
    </rPh>
    <rPh sb="2" eb="4">
      <t>ケンリツ</t>
    </rPh>
    <rPh sb="4" eb="6">
      <t>ダイガク</t>
    </rPh>
    <phoneticPr fontId="2"/>
  </si>
  <si>
    <t>昇格</t>
    <rPh sb="0" eb="2">
      <t>ショウカク</t>
    </rPh>
    <phoneticPr fontId="2"/>
  </si>
  <si>
    <t>第一幼児教育短期大学</t>
    <rPh sb="0" eb="2">
      <t>ダイイチ</t>
    </rPh>
    <rPh sb="2" eb="4">
      <t>ヨウジ</t>
    </rPh>
    <rPh sb="4" eb="6">
      <t>キョウイク</t>
    </rPh>
    <rPh sb="6" eb="8">
      <t>タンキ</t>
    </rPh>
    <rPh sb="8" eb="10">
      <t>ダイガク</t>
    </rPh>
    <phoneticPr fontId="2"/>
  </si>
  <si>
    <t>鹿児島国際大学</t>
    <rPh sb="0" eb="3">
      <t>カゴシマ</t>
    </rPh>
    <rPh sb="3" eb="5">
      <t>コクサイ</t>
    </rPh>
    <rPh sb="5" eb="7">
      <t>ダイガク</t>
    </rPh>
    <phoneticPr fontId="2"/>
  </si>
  <si>
    <t>精華女子短期大学</t>
    <rPh sb="0" eb="2">
      <t>セイカ</t>
    </rPh>
    <rPh sb="2" eb="4">
      <t>ジョシ</t>
    </rPh>
    <rPh sb="4" eb="6">
      <t>タンキ</t>
    </rPh>
    <rPh sb="6" eb="8">
      <t>ダイガク</t>
    </rPh>
    <phoneticPr fontId="2"/>
  </si>
  <si>
    <t>長崎ウエスレヤン大学</t>
    <rPh sb="8" eb="10">
      <t>ダイガク</t>
    </rPh>
    <phoneticPr fontId="2"/>
  </si>
  <si>
    <t>得</t>
    <rPh sb="0" eb="1">
      <t>トク</t>
    </rPh>
    <phoneticPr fontId="3"/>
  </si>
  <si>
    <t>失</t>
    <rPh sb="0" eb="1">
      <t>シツ</t>
    </rPh>
    <phoneticPr fontId="3"/>
  </si>
  <si>
    <t>失</t>
    <rPh sb="0" eb="1">
      <t>ウシナ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</si>
</sst>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0_ "/>
    <numFmt numFmtId="177" formatCode="0.000"/>
    <numFmt numFmtId="178" formatCode="0.00_ "/>
    <numFmt numFmtId="179" formatCode="0.0_ "/>
  </numFmts>
  <fonts count="22">
    <font>
      <sz val="11"/>
      <name val="ＭＳ Ｐゴシック"/>
      <charset val="128"/>
    </font>
    <font>
      <sz val="16"/>
      <name val="ＭＳ Ｐゴシック"/>
      <family val="3"/>
      <charset val="128"/>
    </font>
    <font>
      <sz val="6"/>
      <name val="平成明朝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8" tint="-0.249977111117893"/>
      <name val="ＭＳ Ｐゴシック"/>
      <family val="3"/>
      <charset val="128"/>
    </font>
    <font>
      <sz val="12"/>
      <color theme="8" tint="-0.249977111117893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6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0" fillId="0" borderId="7" xfId="0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3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0" borderId="2" xfId="0" applyFont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9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 applyProtection="1">
      <alignment horizontal="center" vertical="center" shrinkToFi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4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 shrinkToFit="1"/>
    </xf>
    <xf numFmtId="0" fontId="21" fillId="0" borderId="14" xfId="0" applyFont="1" applyBorder="1" applyAlignment="1" applyProtection="1">
      <alignment horizontal="center" vertical="center" shrinkToFit="1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shrinkToFit="1"/>
    </xf>
    <xf numFmtId="0" fontId="15" fillId="0" borderId="14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21" fillId="0" borderId="1" xfId="0" applyFont="1" applyFill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7" xfId="0" applyFont="1" applyFill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78" fontId="21" fillId="0" borderId="1" xfId="0" applyNumberFormat="1" applyFont="1" applyFill="1" applyBorder="1" applyAlignment="1">
      <alignment horizontal="center" vertical="center"/>
    </xf>
    <xf numFmtId="178" fontId="21" fillId="0" borderId="4" xfId="0" applyNumberFormat="1" applyFont="1" applyBorder="1" applyAlignment="1">
      <alignment horizontal="center" vertical="center"/>
    </xf>
    <xf numFmtId="178" fontId="21" fillId="0" borderId="4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 applyProtection="1">
      <alignment horizontal="center" vertical="center" shrinkToFit="1"/>
    </xf>
    <xf numFmtId="0" fontId="21" fillId="0" borderId="12" xfId="0" applyFont="1" applyBorder="1" applyAlignment="1" applyProtection="1">
      <alignment horizontal="center" vertical="center" shrinkToFit="1"/>
    </xf>
    <xf numFmtId="0" fontId="21" fillId="0" borderId="11" xfId="0" applyFont="1" applyBorder="1" applyAlignment="1" applyProtection="1">
      <alignment horizontal="center" vertical="center" shrinkToFit="1"/>
    </xf>
    <xf numFmtId="0" fontId="21" fillId="0" borderId="7" xfId="0" applyFont="1" applyFill="1" applyBorder="1" applyAlignment="1">
      <alignment horizontal="center" vertical="center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9" xfId="0" applyFont="1" applyFill="1" applyBorder="1" applyAlignment="1" applyProtection="1">
      <alignment horizontal="center" vertical="center" shrinkToFit="1"/>
    </xf>
    <xf numFmtId="0" fontId="21" fillId="0" borderId="6" xfId="0" applyFont="1" applyFill="1" applyBorder="1" applyAlignment="1" applyProtection="1">
      <alignment horizontal="center" vertical="center" shrinkToFit="1"/>
    </xf>
    <xf numFmtId="0" fontId="21" fillId="0" borderId="8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4" xfId="0" applyFont="1" applyFill="1" applyBorder="1" applyAlignment="1" applyProtection="1">
      <alignment horizontal="center" vertical="center" shrinkToFit="1"/>
    </xf>
    <xf numFmtId="0" fontId="21" fillId="0" borderId="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179" fontId="21" fillId="0" borderId="1" xfId="0" applyNumberFormat="1" applyFont="1" applyFill="1" applyBorder="1" applyAlignment="1">
      <alignment horizontal="center" vertical="center"/>
    </xf>
    <xf numFmtId="179" fontId="21" fillId="0" borderId="4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78" fontId="15" fillId="0" borderId="1" xfId="0" applyNumberFormat="1" applyFont="1" applyFill="1" applyBorder="1" applyAlignment="1">
      <alignment horizontal="center" vertical="center"/>
    </xf>
    <xf numFmtId="178" fontId="15" fillId="0" borderId="4" xfId="0" applyNumberFormat="1" applyFont="1" applyBorder="1" applyAlignment="1">
      <alignment horizontal="center" vertical="center"/>
    </xf>
    <xf numFmtId="178" fontId="15" fillId="0" borderId="4" xfId="0" applyNumberFormat="1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9" xfId="0" applyFont="1" applyFill="1" applyBorder="1" applyAlignment="1" applyProtection="1">
      <alignment horizontal="center" vertical="center" shrinkToFit="1"/>
    </xf>
    <xf numFmtId="0" fontId="15" fillId="0" borderId="6" xfId="0" applyFont="1" applyFill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 shrinkToFit="1"/>
    </xf>
    <xf numFmtId="0" fontId="15" fillId="0" borderId="8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5" fillId="0" borderId="10" xfId="0" applyFont="1" applyFill="1" applyBorder="1" applyAlignment="1" applyProtection="1">
      <alignment horizontal="center" vertical="center" shrinkToFit="1"/>
    </xf>
    <xf numFmtId="0" fontId="15" fillId="0" borderId="13" xfId="0" applyFont="1" applyFill="1" applyBorder="1" applyAlignment="1" applyProtection="1">
      <alignment horizontal="center" vertical="center" shrinkToFit="1"/>
    </xf>
    <xf numFmtId="0" fontId="15" fillId="0" borderId="14" xfId="0" applyFont="1" applyFill="1" applyBorder="1" applyAlignment="1" applyProtection="1">
      <alignment horizontal="center" vertical="center" shrinkToFit="1"/>
    </xf>
    <xf numFmtId="0" fontId="15" fillId="0" borderId="15" xfId="0" applyFont="1" applyFill="1" applyBorder="1" applyAlignment="1" applyProtection="1">
      <alignment horizontal="center" vertical="center" shrinkToFit="1"/>
    </xf>
    <xf numFmtId="0" fontId="15" fillId="0" borderId="1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 shrinkToFit="1"/>
    </xf>
    <xf numFmtId="0" fontId="15" fillId="0" borderId="12" xfId="0" applyFont="1" applyBorder="1" applyAlignment="1" applyProtection="1">
      <alignment horizontal="center" vertical="center" shrinkToFit="1"/>
    </xf>
    <xf numFmtId="0" fontId="15" fillId="0" borderId="11" xfId="0" applyFont="1" applyBorder="1" applyAlignment="1" applyProtection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15" fillId="0" borderId="1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4" xfId="0" applyNumberFormat="1" applyFont="1" applyBorder="1" applyAlignment="1">
      <alignment horizontal="center" vertical="center"/>
    </xf>
    <xf numFmtId="178" fontId="0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176" fontId="0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0" borderId="6" xfId="0" applyFont="1" applyFill="1" applyBorder="1" applyAlignment="1" applyProtection="1">
      <alignment horizontal="center" vertical="center" shrinkToFit="1"/>
    </xf>
    <xf numFmtId="0" fontId="5" fillId="0" borderId="5" xfId="0" applyFont="1" applyFill="1" applyBorder="1" applyAlignment="1" applyProtection="1">
      <alignment horizontal="center" vertical="center" shrinkToFit="1"/>
    </xf>
    <xf numFmtId="0" fontId="5" fillId="0" borderId="8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4</xdr:row>
      <xdr:rowOff>47625</xdr:rowOff>
    </xdr:from>
    <xdr:to>
      <xdr:col>10</xdr:col>
      <xdr:colOff>158115</xdr:colOff>
      <xdr:row>8</xdr:row>
      <xdr:rowOff>106680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07820" y="862965"/>
          <a:ext cx="1042035" cy="6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9</xdr:row>
      <xdr:rowOff>104775</xdr:rowOff>
    </xdr:from>
    <xdr:to>
      <xdr:col>18</xdr:col>
      <xdr:colOff>274320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796540" y="1720215"/>
          <a:ext cx="1036320" cy="621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30480</xdr:colOff>
      <xdr:row>14</xdr:row>
      <xdr:rowOff>85725</xdr:rowOff>
    </xdr:from>
    <xdr:to>
      <xdr:col>26</xdr:col>
      <xdr:colOff>152400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779520" y="2501265"/>
          <a:ext cx="105918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68580</xdr:colOff>
      <xdr:row>19</xdr:row>
      <xdr:rowOff>85725</xdr:rowOff>
    </xdr:from>
    <xdr:to>
      <xdr:col>34</xdr:col>
      <xdr:colOff>144780</xdr:colOff>
      <xdr:row>23</xdr:row>
      <xdr:rowOff>91440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914900" y="3301365"/>
          <a:ext cx="1013460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91440</xdr:colOff>
      <xdr:row>24</xdr:row>
      <xdr:rowOff>85725</xdr:rowOff>
    </xdr:from>
    <xdr:to>
      <xdr:col>42</xdr:col>
      <xdr:colOff>91440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35040" y="4101465"/>
          <a:ext cx="93726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106680</xdr:colOff>
      <xdr:row>29</xdr:row>
      <xdr:rowOff>123825</xdr:rowOff>
    </xdr:from>
    <xdr:to>
      <xdr:col>50</xdr:col>
      <xdr:colOff>83820</xdr:colOff>
      <xdr:row>33</xdr:row>
      <xdr:rowOff>114300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7147560" y="4939665"/>
          <a:ext cx="91440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</xdr:row>
      <xdr:rowOff>85725</xdr:rowOff>
    </xdr:from>
    <xdr:to>
      <xdr:col>10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30680" y="901065"/>
          <a:ext cx="92202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121920</xdr:colOff>
      <xdr:row>9</xdr:row>
      <xdr:rowOff>104775</xdr:rowOff>
    </xdr:from>
    <xdr:to>
      <xdr:col>18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758440" y="1720215"/>
          <a:ext cx="877570" cy="621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68580</xdr:colOff>
      <xdr:row>14</xdr:row>
      <xdr:rowOff>85725</xdr:rowOff>
    </xdr:from>
    <xdr:to>
      <xdr:col>26</xdr:col>
      <xdr:colOff>99060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802380" y="2501265"/>
          <a:ext cx="95250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129540</xdr:colOff>
      <xdr:row>19</xdr:row>
      <xdr:rowOff>85725</xdr:rowOff>
    </xdr:from>
    <xdr:to>
      <xdr:col>34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945380" y="3301365"/>
          <a:ext cx="90678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83820</xdr:colOff>
      <xdr:row>24</xdr:row>
      <xdr:rowOff>85725</xdr:rowOff>
    </xdr:from>
    <xdr:to>
      <xdr:col>42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019800" y="4101465"/>
          <a:ext cx="92202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137160</xdr:colOff>
      <xdr:row>29</xdr:row>
      <xdr:rowOff>108585</xdr:rowOff>
    </xdr:from>
    <xdr:to>
      <xdr:col>50</xdr:col>
      <xdr:colOff>121920</xdr:colOff>
      <xdr:row>33</xdr:row>
      <xdr:rowOff>99060</xdr:rowOff>
    </xdr:to>
    <xdr:pic>
      <xdr:nvPicPr>
        <xdr:cNvPr id="7" name="Picture 1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7162800" y="4924425"/>
          <a:ext cx="92202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</xdr:colOff>
      <xdr:row>4</xdr:row>
      <xdr:rowOff>85725</xdr:rowOff>
    </xdr:from>
    <xdr:to>
      <xdr:col>10</xdr:col>
      <xdr:colOff>76200</xdr:colOff>
      <xdr:row>8</xdr:row>
      <xdr:rowOff>76200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76400" y="901065"/>
          <a:ext cx="81534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121920</xdr:colOff>
      <xdr:row>9</xdr:row>
      <xdr:rowOff>104775</xdr:rowOff>
    </xdr:from>
    <xdr:to>
      <xdr:col>18</xdr:col>
      <xdr:colOff>133350</xdr:colOff>
      <xdr:row>13</xdr:row>
      <xdr:rowOff>85725</xdr:rowOff>
    </xdr:to>
    <xdr:pic>
      <xdr:nvPicPr>
        <xdr:cNvPr id="3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697480" y="1720215"/>
          <a:ext cx="811530" cy="621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76200</xdr:colOff>
      <xdr:row>14</xdr:row>
      <xdr:rowOff>85725</xdr:rowOff>
    </xdr:from>
    <xdr:to>
      <xdr:col>26</xdr:col>
      <xdr:colOff>106680</xdr:colOff>
      <xdr:row>18</xdr:row>
      <xdr:rowOff>76200</xdr:rowOff>
    </xdr:to>
    <xdr:pic>
      <xdr:nvPicPr>
        <xdr:cNvPr id="4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611880" y="2501265"/>
          <a:ext cx="83058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60960</xdr:colOff>
      <xdr:row>19</xdr:row>
      <xdr:rowOff>116205</xdr:rowOff>
    </xdr:from>
    <xdr:to>
      <xdr:col>34</xdr:col>
      <xdr:colOff>106680</xdr:colOff>
      <xdr:row>23</xdr:row>
      <xdr:rowOff>106680</xdr:rowOff>
    </xdr:to>
    <xdr:pic>
      <xdr:nvPicPr>
        <xdr:cNvPr id="5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556760" y="3331845"/>
          <a:ext cx="84582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53340</xdr:colOff>
      <xdr:row>24</xdr:row>
      <xdr:rowOff>93345</xdr:rowOff>
    </xdr:from>
    <xdr:to>
      <xdr:col>42</xdr:col>
      <xdr:colOff>152400</xdr:colOff>
      <xdr:row>28</xdr:row>
      <xdr:rowOff>83820</xdr:rowOff>
    </xdr:to>
    <xdr:pic>
      <xdr:nvPicPr>
        <xdr:cNvPr id="6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509260" y="4109085"/>
          <a:ext cx="89916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0</xdr:colOff>
      <xdr:row>29</xdr:row>
      <xdr:rowOff>0</xdr:rowOff>
    </xdr:from>
    <xdr:to>
      <xdr:col>49</xdr:col>
      <xdr:colOff>0</xdr:colOff>
      <xdr:row>29</xdr:row>
      <xdr:rowOff>0</xdr:rowOff>
    </xdr:to>
    <xdr:pic>
      <xdr:nvPicPr>
        <xdr:cNvPr id="7" name="Picture 6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676900" y="5295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45720</xdr:colOff>
      <xdr:row>29</xdr:row>
      <xdr:rowOff>137160</xdr:rowOff>
    </xdr:from>
    <xdr:to>
      <xdr:col>48</xdr:col>
      <xdr:colOff>144780</xdr:colOff>
      <xdr:row>33</xdr:row>
      <xdr:rowOff>66675</xdr:rowOff>
    </xdr:to>
    <xdr:pic>
      <xdr:nvPicPr>
        <xdr:cNvPr id="11" name="Picture 5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6461760" y="4953000"/>
          <a:ext cx="89916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4</xdr:row>
      <xdr:rowOff>85725</xdr:rowOff>
    </xdr:from>
    <xdr:to>
      <xdr:col>10</xdr:col>
      <xdr:colOff>76200</xdr:colOff>
      <xdr:row>8</xdr:row>
      <xdr:rowOff>76200</xdr:rowOff>
    </xdr:to>
    <xdr:pic>
      <xdr:nvPicPr>
        <xdr:cNvPr id="2" name="Picture 9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61160" y="901065"/>
          <a:ext cx="83058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106680</xdr:colOff>
      <xdr:row>9</xdr:row>
      <xdr:rowOff>104775</xdr:rowOff>
    </xdr:from>
    <xdr:to>
      <xdr:col>18</xdr:col>
      <xdr:colOff>62230</xdr:colOff>
      <xdr:row>13</xdr:row>
      <xdr:rowOff>85725</xdr:rowOff>
    </xdr:to>
    <xdr:pic>
      <xdr:nvPicPr>
        <xdr:cNvPr id="3" name="Picture 10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682240" y="1720215"/>
          <a:ext cx="816610" cy="621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99060</xdr:colOff>
      <xdr:row>14</xdr:row>
      <xdr:rowOff>85725</xdr:rowOff>
    </xdr:from>
    <xdr:to>
      <xdr:col>26</xdr:col>
      <xdr:colOff>76200</xdr:colOff>
      <xdr:row>18</xdr:row>
      <xdr:rowOff>76200</xdr:rowOff>
    </xdr:to>
    <xdr:pic>
      <xdr:nvPicPr>
        <xdr:cNvPr id="4" name="Picture 1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695700" y="2501265"/>
          <a:ext cx="83820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106680</xdr:colOff>
      <xdr:row>19</xdr:row>
      <xdr:rowOff>85725</xdr:rowOff>
    </xdr:from>
    <xdr:to>
      <xdr:col>34</xdr:col>
      <xdr:colOff>76200</xdr:colOff>
      <xdr:row>23</xdr:row>
      <xdr:rowOff>76200</xdr:rowOff>
    </xdr:to>
    <xdr:pic>
      <xdr:nvPicPr>
        <xdr:cNvPr id="5" name="Picture 1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724400" y="3301365"/>
          <a:ext cx="83058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129540</xdr:colOff>
      <xdr:row>24</xdr:row>
      <xdr:rowOff>85725</xdr:rowOff>
    </xdr:from>
    <xdr:to>
      <xdr:col>42</xdr:col>
      <xdr:colOff>76200</xdr:colOff>
      <xdr:row>28</xdr:row>
      <xdr:rowOff>76200</xdr:rowOff>
    </xdr:to>
    <xdr:pic>
      <xdr:nvPicPr>
        <xdr:cNvPr id="6" name="Picture 1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768340" y="4101465"/>
          <a:ext cx="80772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129540</xdr:colOff>
      <xdr:row>4</xdr:row>
      <xdr:rowOff>70485</xdr:rowOff>
    </xdr:from>
    <xdr:to>
      <xdr:col>10</xdr:col>
      <xdr:colOff>83820</xdr:colOff>
      <xdr:row>8</xdr:row>
      <xdr:rowOff>60960</xdr:rowOff>
    </xdr:to>
    <xdr:pic>
      <xdr:nvPicPr>
        <xdr:cNvPr id="2" name="Picture 1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1684020" y="885825"/>
          <a:ext cx="81534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137160</xdr:colOff>
      <xdr:row>9</xdr:row>
      <xdr:rowOff>104775</xdr:rowOff>
    </xdr:from>
    <xdr:to>
      <xdr:col>18</xdr:col>
      <xdr:colOff>133350</xdr:colOff>
      <xdr:row>13</xdr:row>
      <xdr:rowOff>85725</xdr:rowOff>
    </xdr:to>
    <xdr:pic>
      <xdr:nvPicPr>
        <xdr:cNvPr id="3" name="Picture 2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2712720" y="1720215"/>
          <a:ext cx="857250" cy="621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129540</xdr:colOff>
      <xdr:row>14</xdr:row>
      <xdr:rowOff>85725</xdr:rowOff>
    </xdr:from>
    <xdr:to>
      <xdr:col>26</xdr:col>
      <xdr:colOff>76200</xdr:colOff>
      <xdr:row>18</xdr:row>
      <xdr:rowOff>76200</xdr:rowOff>
    </xdr:to>
    <xdr:pic>
      <xdr:nvPicPr>
        <xdr:cNvPr id="4" name="Picture 3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3726180" y="2501265"/>
          <a:ext cx="80772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137160</xdr:colOff>
      <xdr:row>19</xdr:row>
      <xdr:rowOff>70485</xdr:rowOff>
    </xdr:from>
    <xdr:to>
      <xdr:col>34</xdr:col>
      <xdr:colOff>99060</xdr:colOff>
      <xdr:row>23</xdr:row>
      <xdr:rowOff>60960</xdr:rowOff>
    </xdr:to>
    <xdr:pic>
      <xdr:nvPicPr>
        <xdr:cNvPr id="5" name="Picture 4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4754880" y="3286125"/>
          <a:ext cx="822960" cy="63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42</xdr:col>
      <xdr:colOff>0</xdr:colOff>
      <xdr:row>29</xdr:row>
      <xdr:rowOff>0</xdr:rowOff>
    </xdr:from>
    <xdr:to>
      <xdr:col>42</xdr:col>
      <xdr:colOff>0</xdr:colOff>
      <xdr:row>29</xdr:row>
      <xdr:rowOff>0</xdr:rowOff>
    </xdr:to>
    <xdr:pic>
      <xdr:nvPicPr>
        <xdr:cNvPr id="7" name="Picture 6" descr="msotw9_temp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0000"/>
        </a:blip>
        <a:srcRect/>
        <a:stretch>
          <a:fillRect/>
        </a:stretch>
      </xdr:blipFill>
      <xdr:spPr bwMode="auto">
        <a:xfrm>
          <a:off x="5676900" y="5295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34"/>
  <sheetViews>
    <sheetView zoomScaleNormal="100" workbookViewId="0">
      <selection activeCell="B4" sqref="B4:BD34"/>
    </sheetView>
  </sheetViews>
  <sheetFormatPr defaultColWidth="7.625" defaultRowHeight="13.5"/>
  <cols>
    <col min="1" max="1" width="0.25" customWidth="1"/>
    <col min="2" max="2" width="2.625" customWidth="1"/>
    <col min="3" max="3" width="13.625" customWidth="1"/>
    <col min="4" max="4" width="2.125" customWidth="1"/>
    <col min="5" max="5" width="1.75" customWidth="1"/>
    <col min="6" max="6" width="2.125" hidden="1" customWidth="1"/>
    <col min="7" max="7" width="3" customWidth="1"/>
    <col min="8" max="8" width="2.125" customWidth="1"/>
    <col min="9" max="9" width="2.875" customWidth="1"/>
    <col min="10" max="10" width="2.125" hidden="1" customWidth="1"/>
    <col min="11" max="11" width="2.125" customWidth="1"/>
    <col min="12" max="12" width="2.25" customWidth="1"/>
    <col min="13" max="13" width="2.125" customWidth="1"/>
    <col min="14" max="14" width="2.125" hidden="1" customWidth="1"/>
    <col min="15" max="15" width="3" customWidth="1"/>
    <col min="16" max="16" width="2.125" customWidth="1"/>
    <col min="17" max="17" width="2.75" customWidth="1"/>
    <col min="18" max="18" width="2.125" hidden="1" customWidth="1"/>
    <col min="19" max="19" width="2.125" customWidth="1"/>
    <col min="20" max="20" width="2.25" customWidth="1"/>
    <col min="21" max="21" width="2.125" customWidth="1"/>
    <col min="22" max="22" width="2.125" hidden="1" customWidth="1"/>
    <col min="23" max="23" width="2.625" customWidth="1"/>
    <col min="24" max="24" width="2.125" customWidth="1"/>
    <col min="25" max="25" width="2.625" customWidth="1"/>
    <col min="26" max="26" width="2.125" hidden="1" customWidth="1"/>
    <col min="27" max="27" width="2.125" customWidth="1"/>
    <col min="28" max="28" width="2.25" customWidth="1"/>
    <col min="29" max="29" width="1.75" customWidth="1"/>
    <col min="30" max="30" width="2.125" hidden="1" customWidth="1"/>
    <col min="31" max="31" width="2.625" customWidth="1"/>
    <col min="32" max="32" width="2.125" customWidth="1"/>
    <col min="33" max="33" width="3.125" customWidth="1"/>
    <col min="34" max="34" width="0.375" hidden="1" customWidth="1"/>
    <col min="35" max="35" width="2.875" customWidth="1"/>
    <col min="36" max="36" width="2.5" customWidth="1"/>
    <col min="37" max="37" width="2.125" customWidth="1"/>
    <col min="38" max="38" width="2.125" hidden="1" customWidth="1"/>
    <col min="39" max="39" width="2.75" customWidth="1"/>
    <col min="40" max="40" width="2.125" customWidth="1"/>
    <col min="41" max="41" width="3" customWidth="1"/>
    <col min="42" max="42" width="0.75" customWidth="1"/>
    <col min="43" max="43" width="2.125" customWidth="1"/>
    <col min="44" max="44" width="2.375" customWidth="1"/>
    <col min="45" max="45" width="2.125" customWidth="1"/>
    <col min="46" max="46" width="2.125" hidden="1" customWidth="1"/>
    <col min="47" max="47" width="3" customWidth="1"/>
    <col min="48" max="48" width="2.125" customWidth="1"/>
    <col min="49" max="49" width="2.75" customWidth="1"/>
    <col min="50" max="50" width="2.125" hidden="1" customWidth="1"/>
    <col min="51" max="51" width="2.125" customWidth="1"/>
    <col min="52" max="53" width="3.625" customWidth="1"/>
    <col min="54" max="54" width="3.875" customWidth="1"/>
    <col min="55" max="55" width="3.625" customWidth="1"/>
    <col min="56" max="56" width="4.625" customWidth="1"/>
  </cols>
  <sheetData>
    <row r="1" spans="2:57" ht="18.75">
      <c r="B1" s="1" t="s">
        <v>67</v>
      </c>
    </row>
    <row r="2" spans="2:57">
      <c r="B2" s="34" t="s">
        <v>68</v>
      </c>
    </row>
    <row r="3" spans="2:57">
      <c r="B3" s="34" t="s">
        <v>69</v>
      </c>
    </row>
    <row r="4" spans="2:57" ht="18" customHeight="1">
      <c r="B4" s="97"/>
      <c r="C4" s="98" t="s">
        <v>7</v>
      </c>
      <c r="D4" s="99">
        <v>1</v>
      </c>
      <c r="E4" s="151" t="str">
        <f>C5</f>
        <v>名桜大学</v>
      </c>
      <c r="F4" s="152"/>
      <c r="G4" s="152"/>
      <c r="H4" s="152"/>
      <c r="I4" s="152"/>
      <c r="J4" s="152"/>
      <c r="K4" s="153"/>
      <c r="L4" s="100">
        <v>2</v>
      </c>
      <c r="M4" s="151" t="str">
        <f>C10</f>
        <v>中村学園大学</v>
      </c>
      <c r="N4" s="152"/>
      <c r="O4" s="152"/>
      <c r="P4" s="152"/>
      <c r="Q4" s="152"/>
      <c r="R4" s="152"/>
      <c r="S4" s="153"/>
      <c r="T4" s="100">
        <v>3</v>
      </c>
      <c r="U4" s="151" t="str">
        <f>C15</f>
        <v>香蘭女子短期大学</v>
      </c>
      <c r="V4" s="152"/>
      <c r="W4" s="152"/>
      <c r="X4" s="152"/>
      <c r="Y4" s="152"/>
      <c r="Z4" s="152"/>
      <c r="AA4" s="153"/>
      <c r="AB4" s="100">
        <v>4</v>
      </c>
      <c r="AC4" s="151" t="str">
        <f>C20</f>
        <v>鹿児島大学</v>
      </c>
      <c r="AD4" s="152"/>
      <c r="AE4" s="152"/>
      <c r="AF4" s="152"/>
      <c r="AG4" s="152"/>
      <c r="AH4" s="152"/>
      <c r="AI4" s="153"/>
      <c r="AJ4" s="100">
        <v>5</v>
      </c>
      <c r="AK4" s="151" t="str">
        <f>C25</f>
        <v>長崎純心大学</v>
      </c>
      <c r="AL4" s="152"/>
      <c r="AM4" s="152"/>
      <c r="AN4" s="152"/>
      <c r="AO4" s="152"/>
      <c r="AP4" s="152"/>
      <c r="AQ4" s="153"/>
      <c r="AR4" s="100">
        <v>6</v>
      </c>
      <c r="AS4" s="151" t="str">
        <f>C30</f>
        <v>沖縄大学</v>
      </c>
      <c r="AT4" s="152"/>
      <c r="AU4" s="152"/>
      <c r="AV4" s="152"/>
      <c r="AW4" s="152"/>
      <c r="AX4" s="152"/>
      <c r="AY4" s="153"/>
      <c r="AZ4" s="101" t="s">
        <v>14</v>
      </c>
      <c r="BA4" s="102" t="s">
        <v>15</v>
      </c>
      <c r="BB4" s="103" t="s">
        <v>179</v>
      </c>
      <c r="BC4" s="102" t="s">
        <v>180</v>
      </c>
      <c r="BD4" s="103" t="s">
        <v>2</v>
      </c>
      <c r="BE4" s="3"/>
    </row>
    <row r="5" spans="2:57" ht="12.95" customHeight="1">
      <c r="B5" s="166">
        <v>1</v>
      </c>
      <c r="C5" s="163" t="s">
        <v>25</v>
      </c>
      <c r="D5" s="170"/>
      <c r="E5" s="171"/>
      <c r="F5" s="171"/>
      <c r="G5" s="171"/>
      <c r="H5" s="171"/>
      <c r="I5" s="171"/>
      <c r="J5" s="171"/>
      <c r="K5" s="171"/>
      <c r="L5" s="104" t="s">
        <v>31</v>
      </c>
      <c r="M5" s="102"/>
      <c r="N5" s="105"/>
      <c r="O5" s="105"/>
      <c r="P5" s="105"/>
      <c r="Q5" s="105"/>
      <c r="R5" s="105"/>
      <c r="S5" s="105"/>
      <c r="T5" s="106" t="s">
        <v>103</v>
      </c>
      <c r="U5" s="105"/>
      <c r="V5" s="105"/>
      <c r="W5" s="105"/>
      <c r="X5" s="105"/>
      <c r="Y5" s="105"/>
      <c r="Z5" s="105"/>
      <c r="AA5" s="105"/>
      <c r="AB5" s="106" t="s">
        <v>31</v>
      </c>
      <c r="AC5" s="105"/>
      <c r="AD5" s="105"/>
      <c r="AE5" s="105"/>
      <c r="AF5" s="105"/>
      <c r="AG5" s="105"/>
      <c r="AH5" s="105"/>
      <c r="AI5" s="105"/>
      <c r="AJ5" s="106" t="s">
        <v>30</v>
      </c>
      <c r="AK5" s="105"/>
      <c r="AL5" s="105"/>
      <c r="AM5" s="105"/>
      <c r="AN5" s="105"/>
      <c r="AO5" s="105"/>
      <c r="AP5" s="105"/>
      <c r="AQ5" s="105"/>
      <c r="AR5" s="106" t="s">
        <v>31</v>
      </c>
      <c r="AS5" s="105"/>
      <c r="AT5" s="105"/>
      <c r="AU5" s="105"/>
      <c r="AV5" s="105"/>
      <c r="AW5" s="105"/>
      <c r="AX5" s="105"/>
      <c r="AY5" s="107"/>
      <c r="AZ5" s="166">
        <f>COUNTIF(D5:AY5,"○")</f>
        <v>3</v>
      </c>
      <c r="BA5" s="166">
        <f>COUNTIF(D5:AY5,"●")</f>
        <v>2</v>
      </c>
      <c r="BB5" s="166">
        <f>E7+M7+U7+AC7+AK7+AS7</f>
        <v>6</v>
      </c>
      <c r="BC5" s="166">
        <f>K7+S7+AA7+AI7+AQ7+AY7</f>
        <v>4</v>
      </c>
      <c r="BD5" s="154">
        <v>3</v>
      </c>
      <c r="BE5" s="3"/>
    </row>
    <row r="6" spans="2:57" ht="12.95" customHeight="1">
      <c r="B6" s="187"/>
      <c r="C6" s="164"/>
      <c r="D6" s="172"/>
      <c r="E6" s="173"/>
      <c r="F6" s="173"/>
      <c r="G6" s="173"/>
      <c r="H6" s="173"/>
      <c r="I6" s="173"/>
      <c r="J6" s="173"/>
      <c r="K6" s="173"/>
      <c r="L6" s="108"/>
      <c r="M6" s="109"/>
      <c r="N6" s="105"/>
      <c r="O6" s="110">
        <v>25</v>
      </c>
      <c r="P6" s="105" t="s">
        <v>26</v>
      </c>
      <c r="Q6" s="110">
        <v>22</v>
      </c>
      <c r="R6" s="105"/>
      <c r="S6" s="105"/>
      <c r="T6" s="111"/>
      <c r="U6" s="112"/>
      <c r="V6" s="105"/>
      <c r="W6" s="110">
        <v>15</v>
      </c>
      <c r="X6" s="105" t="s">
        <v>26</v>
      </c>
      <c r="Y6" s="110">
        <v>25</v>
      </c>
      <c r="Z6" s="105"/>
      <c r="AA6" s="105"/>
      <c r="AB6" s="111"/>
      <c r="AC6" s="112"/>
      <c r="AD6" s="105"/>
      <c r="AE6" s="110">
        <v>27</v>
      </c>
      <c r="AF6" s="105" t="s">
        <v>26</v>
      </c>
      <c r="AG6" s="110">
        <v>25</v>
      </c>
      <c r="AH6" s="105"/>
      <c r="AI6" s="105"/>
      <c r="AJ6" s="111"/>
      <c r="AK6" s="112"/>
      <c r="AL6" s="105"/>
      <c r="AM6" s="110">
        <v>16</v>
      </c>
      <c r="AN6" s="105" t="s">
        <v>27</v>
      </c>
      <c r="AO6" s="110">
        <v>25</v>
      </c>
      <c r="AP6" s="105"/>
      <c r="AQ6" s="105"/>
      <c r="AR6" s="111"/>
      <c r="AS6" s="112"/>
      <c r="AT6" s="105"/>
      <c r="AU6" s="110">
        <v>25</v>
      </c>
      <c r="AV6" s="105" t="s">
        <v>28</v>
      </c>
      <c r="AW6" s="110">
        <v>16</v>
      </c>
      <c r="AX6" s="105"/>
      <c r="AY6" s="107"/>
      <c r="AZ6" s="167"/>
      <c r="BA6" s="167"/>
      <c r="BB6" s="168"/>
      <c r="BC6" s="168"/>
      <c r="BD6" s="155"/>
    </row>
    <row r="7" spans="2:57" ht="12.95" customHeight="1">
      <c r="B7" s="187"/>
      <c r="C7" s="164"/>
      <c r="D7" s="172"/>
      <c r="E7" s="173"/>
      <c r="F7" s="173"/>
      <c r="G7" s="173"/>
      <c r="H7" s="173"/>
      <c r="I7" s="173"/>
      <c r="J7" s="173"/>
      <c r="K7" s="173"/>
      <c r="L7" s="108"/>
      <c r="M7" s="105">
        <v>2</v>
      </c>
      <c r="N7" s="105"/>
      <c r="O7" s="110">
        <v>25</v>
      </c>
      <c r="P7" s="105" t="s">
        <v>26</v>
      </c>
      <c r="Q7" s="110">
        <v>19</v>
      </c>
      <c r="R7" s="105"/>
      <c r="S7" s="105">
        <v>0</v>
      </c>
      <c r="T7" s="111"/>
      <c r="U7" s="105">
        <v>0</v>
      </c>
      <c r="V7" s="105"/>
      <c r="W7" s="110">
        <v>15</v>
      </c>
      <c r="X7" s="105" t="s">
        <v>26</v>
      </c>
      <c r="Y7" s="110">
        <v>25</v>
      </c>
      <c r="Z7" s="105"/>
      <c r="AA7" s="105">
        <v>2</v>
      </c>
      <c r="AB7" s="111"/>
      <c r="AC7" s="105">
        <v>2</v>
      </c>
      <c r="AD7" s="105"/>
      <c r="AE7" s="110">
        <v>27</v>
      </c>
      <c r="AF7" s="105" t="s">
        <v>26</v>
      </c>
      <c r="AG7" s="110">
        <v>25</v>
      </c>
      <c r="AH7" s="105"/>
      <c r="AI7" s="105">
        <v>0</v>
      </c>
      <c r="AJ7" s="111"/>
      <c r="AK7" s="105">
        <v>0</v>
      </c>
      <c r="AL7" s="105"/>
      <c r="AM7" s="110">
        <v>28</v>
      </c>
      <c r="AN7" s="105" t="s">
        <v>28</v>
      </c>
      <c r="AO7" s="110">
        <v>30</v>
      </c>
      <c r="AP7" s="105"/>
      <c r="AQ7" s="105">
        <v>2</v>
      </c>
      <c r="AR7" s="111"/>
      <c r="AS7" s="105">
        <v>2</v>
      </c>
      <c r="AT7" s="105"/>
      <c r="AU7" s="110">
        <v>25</v>
      </c>
      <c r="AV7" s="105" t="s">
        <v>28</v>
      </c>
      <c r="AW7" s="110">
        <v>9</v>
      </c>
      <c r="AX7" s="105"/>
      <c r="AY7" s="107">
        <v>0</v>
      </c>
      <c r="AZ7" s="157">
        <f>SUM(O6:O8,W6:W8,G6:G8,AE6:AE8,AM6:AM8,AU6:AU8)</f>
        <v>228</v>
      </c>
      <c r="BA7" s="158"/>
      <c r="BB7" s="168"/>
      <c r="BC7" s="168"/>
      <c r="BD7" s="155"/>
    </row>
    <row r="8" spans="2:57" ht="12.95" customHeight="1">
      <c r="B8" s="187"/>
      <c r="C8" s="164"/>
      <c r="D8" s="172"/>
      <c r="E8" s="173"/>
      <c r="F8" s="173"/>
      <c r="G8" s="173"/>
      <c r="H8" s="173"/>
      <c r="I8" s="173"/>
      <c r="J8" s="173"/>
      <c r="K8" s="173"/>
      <c r="L8" s="108"/>
      <c r="M8" s="105"/>
      <c r="N8" s="105"/>
      <c r="O8" s="110"/>
      <c r="P8" s="105"/>
      <c r="Q8" s="110"/>
      <c r="R8" s="105"/>
      <c r="S8" s="105"/>
      <c r="T8" s="111"/>
      <c r="U8" s="105"/>
      <c r="V8" s="105"/>
      <c r="W8" s="110"/>
      <c r="X8" s="105" t="s">
        <v>26</v>
      </c>
      <c r="Y8" s="110"/>
      <c r="Z8" s="105"/>
      <c r="AA8" s="105"/>
      <c r="AB8" s="111"/>
      <c r="AC8" s="105"/>
      <c r="AD8" s="105"/>
      <c r="AE8" s="110"/>
      <c r="AF8" s="105" t="s">
        <v>26</v>
      </c>
      <c r="AG8" s="110"/>
      <c r="AH8" s="105"/>
      <c r="AI8" s="105"/>
      <c r="AJ8" s="111"/>
      <c r="AK8" s="105"/>
      <c r="AL8" s="105"/>
      <c r="AM8" s="110"/>
      <c r="AN8" s="105" t="s">
        <v>29</v>
      </c>
      <c r="AO8" s="110"/>
      <c r="AP8" s="105"/>
      <c r="AQ8" s="105"/>
      <c r="AR8" s="111"/>
      <c r="AS8" s="105"/>
      <c r="AT8" s="105"/>
      <c r="AU8" s="110"/>
      <c r="AV8" s="105"/>
      <c r="AW8" s="110"/>
      <c r="AX8" s="105"/>
      <c r="AY8" s="107"/>
      <c r="AZ8" s="157">
        <f>SUM(Q6:Q8,Y6:Y8,I6:I8,AG6:AG8,AO6:AO8,AW6:AW8)</f>
        <v>221</v>
      </c>
      <c r="BA8" s="159"/>
      <c r="BB8" s="169"/>
      <c r="BC8" s="169"/>
      <c r="BD8" s="155"/>
    </row>
    <row r="9" spans="2:57" ht="12.95" customHeight="1">
      <c r="B9" s="188"/>
      <c r="C9" s="165"/>
      <c r="D9" s="174"/>
      <c r="E9" s="175"/>
      <c r="F9" s="175"/>
      <c r="G9" s="175"/>
      <c r="H9" s="175"/>
      <c r="I9" s="175"/>
      <c r="J9" s="175"/>
      <c r="K9" s="175"/>
      <c r="L9" s="113"/>
      <c r="M9" s="114"/>
      <c r="N9" s="114"/>
      <c r="O9" s="114"/>
      <c r="P9" s="114"/>
      <c r="Q9" s="114"/>
      <c r="R9" s="114"/>
      <c r="S9" s="114"/>
      <c r="T9" s="115"/>
      <c r="U9" s="114"/>
      <c r="V9" s="114"/>
      <c r="W9" s="114"/>
      <c r="X9" s="114"/>
      <c r="Y9" s="114"/>
      <c r="Z9" s="114"/>
      <c r="AA9" s="114"/>
      <c r="AB9" s="115"/>
      <c r="AC9" s="114"/>
      <c r="AD9" s="114"/>
      <c r="AE9" s="114"/>
      <c r="AF9" s="114"/>
      <c r="AG9" s="114"/>
      <c r="AH9" s="114"/>
      <c r="AI9" s="114"/>
      <c r="AJ9" s="115"/>
      <c r="AK9" s="114"/>
      <c r="AL9" s="114"/>
      <c r="AM9" s="114"/>
      <c r="AN9" s="114"/>
      <c r="AO9" s="114"/>
      <c r="AP9" s="114"/>
      <c r="AQ9" s="114"/>
      <c r="AR9" s="115"/>
      <c r="AS9" s="114"/>
      <c r="AT9" s="114"/>
      <c r="AU9" s="114"/>
      <c r="AV9" s="114"/>
      <c r="AW9" s="114"/>
      <c r="AX9" s="114"/>
      <c r="AY9" s="116"/>
      <c r="AZ9" s="160">
        <f>IF(AZ8&gt;0,AZ7/AZ8,"-")</f>
        <v>1.0316742081447965</v>
      </c>
      <c r="BA9" s="161"/>
      <c r="BB9" s="160">
        <f>IF(BC5&gt;0,BB5/BC5,"-")</f>
        <v>1.5</v>
      </c>
      <c r="BC9" s="162"/>
      <c r="BD9" s="156"/>
    </row>
    <row r="10" spans="2:57" ht="12.95" customHeight="1">
      <c r="B10" s="166">
        <v>2</v>
      </c>
      <c r="C10" s="163" t="s">
        <v>70</v>
      </c>
      <c r="D10" s="117" t="s">
        <v>30</v>
      </c>
      <c r="E10" s="105"/>
      <c r="F10" s="102"/>
      <c r="G10" s="102"/>
      <c r="H10" s="102"/>
      <c r="I10" s="102"/>
      <c r="J10" s="102"/>
      <c r="K10" s="102"/>
      <c r="L10" s="176"/>
      <c r="M10" s="177"/>
      <c r="N10" s="177"/>
      <c r="O10" s="177"/>
      <c r="P10" s="177"/>
      <c r="Q10" s="177"/>
      <c r="R10" s="177"/>
      <c r="S10" s="177"/>
      <c r="T10" s="111" t="s">
        <v>30</v>
      </c>
      <c r="U10" s="105"/>
      <c r="V10" s="105"/>
      <c r="W10" s="105"/>
      <c r="X10" s="105"/>
      <c r="Y10" s="105"/>
      <c r="Z10" s="105"/>
      <c r="AA10" s="105"/>
      <c r="AB10" s="111" t="s">
        <v>30</v>
      </c>
      <c r="AC10" s="105"/>
      <c r="AD10" s="105"/>
      <c r="AE10" s="105"/>
      <c r="AF10" s="105"/>
      <c r="AG10" s="105"/>
      <c r="AH10" s="105"/>
      <c r="AI10" s="105"/>
      <c r="AJ10" s="111" t="s">
        <v>30</v>
      </c>
      <c r="AK10" s="105"/>
      <c r="AL10" s="105"/>
      <c r="AM10" s="105"/>
      <c r="AN10" s="105"/>
      <c r="AO10" s="105"/>
      <c r="AP10" s="105"/>
      <c r="AQ10" s="105"/>
      <c r="AR10" s="111" t="s">
        <v>31</v>
      </c>
      <c r="AS10" s="105"/>
      <c r="AT10" s="105"/>
      <c r="AU10" s="105"/>
      <c r="AV10" s="105"/>
      <c r="AW10" s="105"/>
      <c r="AX10" s="105"/>
      <c r="AY10" s="107"/>
      <c r="AZ10" s="166">
        <f>COUNTIF(D10:AY10,"○")</f>
        <v>1</v>
      </c>
      <c r="BA10" s="166">
        <f>COUNTIF(D10:AY10,"●")</f>
        <v>4</v>
      </c>
      <c r="BB10" s="166">
        <f>E12+M12+U12+AC12+AK12+AS12</f>
        <v>2</v>
      </c>
      <c r="BC10" s="166">
        <f>K12+S12+AA12+AI12+AQ12+AY12</f>
        <v>8</v>
      </c>
      <c r="BD10" s="154">
        <v>5</v>
      </c>
    </row>
    <row r="11" spans="2:57" ht="12.95" customHeight="1">
      <c r="B11" s="187"/>
      <c r="C11" s="164"/>
      <c r="D11" s="118"/>
      <c r="E11" s="112"/>
      <c r="F11" s="105"/>
      <c r="G11" s="105">
        <v>22</v>
      </c>
      <c r="H11" s="105" t="s">
        <v>28</v>
      </c>
      <c r="I11" s="105">
        <v>25</v>
      </c>
      <c r="J11" s="105"/>
      <c r="K11" s="105"/>
      <c r="L11" s="178"/>
      <c r="M11" s="179"/>
      <c r="N11" s="179"/>
      <c r="O11" s="179"/>
      <c r="P11" s="179"/>
      <c r="Q11" s="179"/>
      <c r="R11" s="179"/>
      <c r="S11" s="179"/>
      <c r="T11" s="111"/>
      <c r="U11" s="112"/>
      <c r="V11" s="105"/>
      <c r="W11" s="110">
        <v>11</v>
      </c>
      <c r="X11" s="105" t="s">
        <v>28</v>
      </c>
      <c r="Y11" s="110">
        <v>25</v>
      </c>
      <c r="Z11" s="105"/>
      <c r="AA11" s="105"/>
      <c r="AB11" s="111"/>
      <c r="AC11" s="112"/>
      <c r="AD11" s="105"/>
      <c r="AE11" s="110">
        <v>24</v>
      </c>
      <c r="AF11" s="105" t="s">
        <v>28</v>
      </c>
      <c r="AG11" s="110">
        <v>26</v>
      </c>
      <c r="AH11" s="105"/>
      <c r="AI11" s="105"/>
      <c r="AJ11" s="111"/>
      <c r="AK11" s="112"/>
      <c r="AL11" s="105"/>
      <c r="AM11" s="110">
        <v>21</v>
      </c>
      <c r="AN11" s="105" t="s">
        <v>26</v>
      </c>
      <c r="AO11" s="110">
        <v>25</v>
      </c>
      <c r="AP11" s="105"/>
      <c r="AQ11" s="105"/>
      <c r="AR11" s="111"/>
      <c r="AS11" s="112"/>
      <c r="AT11" s="105"/>
      <c r="AU11" s="110">
        <v>25</v>
      </c>
      <c r="AV11" s="105" t="s">
        <v>27</v>
      </c>
      <c r="AW11" s="110">
        <v>21</v>
      </c>
      <c r="AX11" s="105"/>
      <c r="AY11" s="107"/>
      <c r="AZ11" s="167"/>
      <c r="BA11" s="167"/>
      <c r="BB11" s="168"/>
      <c r="BC11" s="168"/>
      <c r="BD11" s="155"/>
    </row>
    <row r="12" spans="2:57" ht="12.95" customHeight="1">
      <c r="B12" s="187"/>
      <c r="C12" s="164"/>
      <c r="D12" s="118"/>
      <c r="E12" s="105">
        <v>0</v>
      </c>
      <c r="F12" s="105"/>
      <c r="G12" s="105">
        <v>19</v>
      </c>
      <c r="H12" s="105" t="s">
        <v>28</v>
      </c>
      <c r="I12" s="105">
        <v>25</v>
      </c>
      <c r="J12" s="105"/>
      <c r="K12" s="105">
        <v>2</v>
      </c>
      <c r="L12" s="178"/>
      <c r="M12" s="179"/>
      <c r="N12" s="179"/>
      <c r="O12" s="179"/>
      <c r="P12" s="179"/>
      <c r="Q12" s="179"/>
      <c r="R12" s="179"/>
      <c r="S12" s="179"/>
      <c r="T12" s="111"/>
      <c r="U12" s="105">
        <v>0</v>
      </c>
      <c r="V12" s="105"/>
      <c r="W12" s="110">
        <v>8</v>
      </c>
      <c r="X12" s="105" t="s">
        <v>27</v>
      </c>
      <c r="Y12" s="110">
        <v>25</v>
      </c>
      <c r="Z12" s="105"/>
      <c r="AA12" s="105">
        <v>2</v>
      </c>
      <c r="AB12" s="111"/>
      <c r="AC12" s="105">
        <v>0</v>
      </c>
      <c r="AD12" s="105"/>
      <c r="AE12" s="110">
        <v>23</v>
      </c>
      <c r="AF12" s="105" t="s">
        <v>28</v>
      </c>
      <c r="AG12" s="110">
        <v>25</v>
      </c>
      <c r="AH12" s="105"/>
      <c r="AI12" s="105">
        <v>2</v>
      </c>
      <c r="AJ12" s="111"/>
      <c r="AK12" s="105">
        <v>0</v>
      </c>
      <c r="AL12" s="105"/>
      <c r="AM12" s="110">
        <v>14</v>
      </c>
      <c r="AN12" s="105" t="s">
        <v>28</v>
      </c>
      <c r="AO12" s="110">
        <v>25</v>
      </c>
      <c r="AP12" s="105"/>
      <c r="AQ12" s="105">
        <v>2</v>
      </c>
      <c r="AR12" s="111"/>
      <c r="AS12" s="105">
        <v>2</v>
      </c>
      <c r="AT12" s="105"/>
      <c r="AU12" s="110">
        <v>25</v>
      </c>
      <c r="AV12" s="105" t="s">
        <v>28</v>
      </c>
      <c r="AW12" s="110">
        <v>21</v>
      </c>
      <c r="AX12" s="105"/>
      <c r="AY12" s="107">
        <v>0</v>
      </c>
      <c r="AZ12" s="157">
        <f>SUM(O11:O13,W11:W13,G11:G13,AE11:AE13,AM11:AM13,AU11:AU13)</f>
        <v>192</v>
      </c>
      <c r="BA12" s="158"/>
      <c r="BB12" s="168"/>
      <c r="BC12" s="168"/>
      <c r="BD12" s="155"/>
    </row>
    <row r="13" spans="2:57" ht="12.95" customHeight="1">
      <c r="B13" s="187"/>
      <c r="C13" s="164"/>
      <c r="D13" s="118"/>
      <c r="E13" s="105"/>
      <c r="F13" s="105"/>
      <c r="G13" s="105"/>
      <c r="H13" s="105"/>
      <c r="I13" s="105"/>
      <c r="J13" s="105"/>
      <c r="K13" s="105"/>
      <c r="L13" s="178"/>
      <c r="M13" s="179"/>
      <c r="N13" s="179"/>
      <c r="O13" s="179"/>
      <c r="P13" s="179"/>
      <c r="Q13" s="179"/>
      <c r="R13" s="179"/>
      <c r="S13" s="179"/>
      <c r="T13" s="111"/>
      <c r="U13" s="105"/>
      <c r="V13" s="105"/>
      <c r="W13" s="110"/>
      <c r="X13" s="105" t="s">
        <v>28</v>
      </c>
      <c r="Y13" s="110"/>
      <c r="Z13" s="105"/>
      <c r="AA13" s="105"/>
      <c r="AB13" s="111"/>
      <c r="AC13" s="105"/>
      <c r="AD13" s="105"/>
      <c r="AE13" s="110"/>
      <c r="AF13" s="105"/>
      <c r="AG13" s="110"/>
      <c r="AH13" s="105"/>
      <c r="AI13" s="105"/>
      <c r="AJ13" s="111"/>
      <c r="AK13" s="105"/>
      <c r="AL13" s="105"/>
      <c r="AM13" s="110"/>
      <c r="AN13" s="105"/>
      <c r="AO13" s="110"/>
      <c r="AP13" s="105"/>
      <c r="AQ13" s="105"/>
      <c r="AR13" s="111"/>
      <c r="AS13" s="105"/>
      <c r="AT13" s="105"/>
      <c r="AU13" s="110"/>
      <c r="AV13" s="105"/>
      <c r="AW13" s="110"/>
      <c r="AX13" s="105"/>
      <c r="AY13" s="107"/>
      <c r="AZ13" s="157">
        <f>SUM(Q11:Q13,Y11:Y13,I11:I13,AG11:AG13,AO11:AO13,AW11:AW13)</f>
        <v>243</v>
      </c>
      <c r="BA13" s="159"/>
      <c r="BB13" s="169"/>
      <c r="BC13" s="169"/>
      <c r="BD13" s="155"/>
    </row>
    <row r="14" spans="2:57" ht="12.95" customHeight="1">
      <c r="B14" s="188"/>
      <c r="C14" s="165"/>
      <c r="D14" s="119"/>
      <c r="E14" s="114"/>
      <c r="F14" s="114"/>
      <c r="G14" s="114"/>
      <c r="H14" s="114"/>
      <c r="I14" s="114"/>
      <c r="J14" s="114"/>
      <c r="K14" s="114"/>
      <c r="L14" s="180"/>
      <c r="M14" s="181"/>
      <c r="N14" s="181"/>
      <c r="O14" s="181"/>
      <c r="P14" s="181"/>
      <c r="Q14" s="181"/>
      <c r="R14" s="181"/>
      <c r="S14" s="181"/>
      <c r="T14" s="115"/>
      <c r="U14" s="114"/>
      <c r="V14" s="114"/>
      <c r="W14" s="114"/>
      <c r="X14" s="114"/>
      <c r="Y14" s="114"/>
      <c r="Z14" s="114"/>
      <c r="AA14" s="114"/>
      <c r="AB14" s="115"/>
      <c r="AC14" s="114"/>
      <c r="AD14" s="114"/>
      <c r="AE14" s="114"/>
      <c r="AF14" s="114"/>
      <c r="AG14" s="114"/>
      <c r="AH14" s="114"/>
      <c r="AI14" s="114"/>
      <c r="AJ14" s="115"/>
      <c r="AK14" s="114"/>
      <c r="AL14" s="114"/>
      <c r="AM14" s="114"/>
      <c r="AN14" s="114"/>
      <c r="AO14" s="114"/>
      <c r="AP14" s="114"/>
      <c r="AQ14" s="114"/>
      <c r="AR14" s="115"/>
      <c r="AS14" s="114"/>
      <c r="AT14" s="114"/>
      <c r="AU14" s="114"/>
      <c r="AV14" s="114"/>
      <c r="AW14" s="114"/>
      <c r="AX14" s="114"/>
      <c r="AY14" s="116"/>
      <c r="AZ14" s="160">
        <f>IF(AZ13&gt;0,AZ12/AZ13,"-")</f>
        <v>0.79012345679012341</v>
      </c>
      <c r="BA14" s="161"/>
      <c r="BB14" s="160">
        <f>IF(BC10&gt;0,BB10/BC10,"-")</f>
        <v>0.25</v>
      </c>
      <c r="BC14" s="162"/>
      <c r="BD14" s="156"/>
    </row>
    <row r="15" spans="2:57" ht="12.95" customHeight="1">
      <c r="B15" s="166">
        <v>3</v>
      </c>
      <c r="C15" s="163" t="s">
        <v>71</v>
      </c>
      <c r="D15" s="117" t="s">
        <v>31</v>
      </c>
      <c r="E15" s="105"/>
      <c r="F15" s="102"/>
      <c r="G15" s="102"/>
      <c r="H15" s="102"/>
      <c r="I15" s="102"/>
      <c r="J15" s="102"/>
      <c r="K15" s="101"/>
      <c r="L15" s="105" t="s">
        <v>105</v>
      </c>
      <c r="M15" s="105"/>
      <c r="N15" s="102"/>
      <c r="O15" s="102"/>
      <c r="P15" s="102"/>
      <c r="Q15" s="102"/>
      <c r="R15" s="102"/>
      <c r="S15" s="102"/>
      <c r="T15" s="176"/>
      <c r="U15" s="177"/>
      <c r="V15" s="177"/>
      <c r="W15" s="177"/>
      <c r="X15" s="177"/>
      <c r="Y15" s="177"/>
      <c r="Z15" s="177"/>
      <c r="AA15" s="177"/>
      <c r="AB15" s="111" t="s">
        <v>31</v>
      </c>
      <c r="AC15" s="105"/>
      <c r="AD15" s="105"/>
      <c r="AE15" s="105"/>
      <c r="AF15" s="105"/>
      <c r="AG15" s="105"/>
      <c r="AH15" s="105"/>
      <c r="AI15" s="105"/>
      <c r="AJ15" s="111" t="s">
        <v>30</v>
      </c>
      <c r="AK15" s="105"/>
      <c r="AL15" s="105"/>
      <c r="AM15" s="105"/>
      <c r="AN15" s="105"/>
      <c r="AO15" s="105"/>
      <c r="AP15" s="105"/>
      <c r="AQ15" s="105"/>
      <c r="AR15" s="111" t="s">
        <v>31</v>
      </c>
      <c r="AS15" s="105"/>
      <c r="AT15" s="105"/>
      <c r="AU15" s="105"/>
      <c r="AV15" s="105"/>
      <c r="AW15" s="105"/>
      <c r="AX15" s="105"/>
      <c r="AY15" s="107"/>
      <c r="AZ15" s="166">
        <f>COUNTIF(D15:AY15,"○")</f>
        <v>4</v>
      </c>
      <c r="BA15" s="166">
        <f>COUNTIF(D15:AY15,"●")</f>
        <v>1</v>
      </c>
      <c r="BB15" s="166">
        <f>E17+M17+U17+AC17+AK17+AS17</f>
        <v>8</v>
      </c>
      <c r="BC15" s="166">
        <f>K17+S17+AA17+AI17+AQ17+AY17</f>
        <v>3</v>
      </c>
      <c r="BD15" s="154">
        <v>2</v>
      </c>
    </row>
    <row r="16" spans="2:57" ht="12.95" customHeight="1">
      <c r="B16" s="187"/>
      <c r="C16" s="164"/>
      <c r="D16" s="118"/>
      <c r="E16" s="112"/>
      <c r="F16" s="105"/>
      <c r="G16" s="105">
        <v>25</v>
      </c>
      <c r="H16" s="105" t="s">
        <v>28</v>
      </c>
      <c r="I16" s="105">
        <v>15</v>
      </c>
      <c r="J16" s="105"/>
      <c r="K16" s="107"/>
      <c r="L16" s="105"/>
      <c r="M16" s="112"/>
      <c r="N16" s="105"/>
      <c r="O16" s="105">
        <v>25</v>
      </c>
      <c r="P16" s="105" t="s">
        <v>28</v>
      </c>
      <c r="Q16" s="105">
        <v>11</v>
      </c>
      <c r="R16" s="105"/>
      <c r="S16" s="105"/>
      <c r="T16" s="178"/>
      <c r="U16" s="179"/>
      <c r="V16" s="179"/>
      <c r="W16" s="179"/>
      <c r="X16" s="179"/>
      <c r="Y16" s="179"/>
      <c r="Z16" s="179"/>
      <c r="AA16" s="179"/>
      <c r="AB16" s="111"/>
      <c r="AC16" s="112"/>
      <c r="AD16" s="105"/>
      <c r="AE16" s="110">
        <v>20</v>
      </c>
      <c r="AF16" s="105" t="s">
        <v>26</v>
      </c>
      <c r="AG16" s="110">
        <v>25</v>
      </c>
      <c r="AH16" s="105"/>
      <c r="AI16" s="105"/>
      <c r="AJ16" s="111"/>
      <c r="AK16" s="112"/>
      <c r="AL16" s="105"/>
      <c r="AM16" s="110">
        <v>16</v>
      </c>
      <c r="AN16" s="105" t="s">
        <v>28</v>
      </c>
      <c r="AO16" s="110">
        <v>25</v>
      </c>
      <c r="AP16" s="105"/>
      <c r="AQ16" s="105"/>
      <c r="AR16" s="111"/>
      <c r="AS16" s="112"/>
      <c r="AT16" s="105"/>
      <c r="AU16" s="110">
        <v>25</v>
      </c>
      <c r="AV16" s="105" t="s">
        <v>28</v>
      </c>
      <c r="AW16" s="110">
        <v>11</v>
      </c>
      <c r="AX16" s="105"/>
      <c r="AY16" s="107"/>
      <c r="AZ16" s="167"/>
      <c r="BA16" s="167"/>
      <c r="BB16" s="168"/>
      <c r="BC16" s="168"/>
      <c r="BD16" s="155"/>
    </row>
    <row r="17" spans="2:56" ht="12.95" customHeight="1">
      <c r="B17" s="187"/>
      <c r="C17" s="164"/>
      <c r="D17" s="118"/>
      <c r="E17" s="105">
        <v>2</v>
      </c>
      <c r="F17" s="105"/>
      <c r="G17" s="105">
        <v>25</v>
      </c>
      <c r="H17" s="105" t="s">
        <v>26</v>
      </c>
      <c r="I17" s="105">
        <v>15</v>
      </c>
      <c r="J17" s="105"/>
      <c r="K17" s="107">
        <v>0</v>
      </c>
      <c r="L17" s="105"/>
      <c r="M17" s="105">
        <v>2</v>
      </c>
      <c r="N17" s="105"/>
      <c r="O17" s="105">
        <v>25</v>
      </c>
      <c r="P17" s="105" t="s">
        <v>28</v>
      </c>
      <c r="Q17" s="105">
        <v>8</v>
      </c>
      <c r="R17" s="105"/>
      <c r="S17" s="105">
        <v>0</v>
      </c>
      <c r="T17" s="178"/>
      <c r="U17" s="179"/>
      <c r="V17" s="179"/>
      <c r="W17" s="179"/>
      <c r="X17" s="179"/>
      <c r="Y17" s="179"/>
      <c r="Z17" s="179"/>
      <c r="AA17" s="179"/>
      <c r="AB17" s="111"/>
      <c r="AC17" s="105">
        <v>2</v>
      </c>
      <c r="AD17" s="105"/>
      <c r="AE17" s="110">
        <v>25</v>
      </c>
      <c r="AF17" s="105" t="s">
        <v>26</v>
      </c>
      <c r="AG17" s="110">
        <v>19</v>
      </c>
      <c r="AH17" s="105"/>
      <c r="AI17" s="105">
        <v>1</v>
      </c>
      <c r="AJ17" s="111"/>
      <c r="AK17" s="105">
        <v>0</v>
      </c>
      <c r="AL17" s="105"/>
      <c r="AM17" s="110">
        <v>11</v>
      </c>
      <c r="AN17" s="105" t="s">
        <v>28</v>
      </c>
      <c r="AO17" s="110">
        <v>25</v>
      </c>
      <c r="AP17" s="105"/>
      <c r="AQ17" s="105">
        <v>2</v>
      </c>
      <c r="AR17" s="111"/>
      <c r="AS17" s="105">
        <v>2</v>
      </c>
      <c r="AT17" s="105"/>
      <c r="AU17" s="110">
        <v>25</v>
      </c>
      <c r="AV17" s="105" t="s">
        <v>28</v>
      </c>
      <c r="AW17" s="110">
        <v>18</v>
      </c>
      <c r="AX17" s="105"/>
      <c r="AY17" s="107">
        <v>0</v>
      </c>
      <c r="AZ17" s="157">
        <f>SUM(O16:O18,W16:W18,G16:G18,AE16:AE18,AM16:AM18,AU16:AU18)</f>
        <v>247</v>
      </c>
      <c r="BA17" s="158"/>
      <c r="BB17" s="168"/>
      <c r="BC17" s="168"/>
      <c r="BD17" s="155"/>
    </row>
    <row r="18" spans="2:56" ht="12.95" customHeight="1">
      <c r="B18" s="187"/>
      <c r="C18" s="164"/>
      <c r="D18" s="118"/>
      <c r="E18" s="105"/>
      <c r="F18" s="105"/>
      <c r="G18" s="105"/>
      <c r="H18" s="105" t="s">
        <v>26</v>
      </c>
      <c r="I18" s="105"/>
      <c r="J18" s="105"/>
      <c r="K18" s="107"/>
      <c r="L18" s="105"/>
      <c r="M18" s="105"/>
      <c r="N18" s="105"/>
      <c r="O18" s="105"/>
      <c r="P18" s="105" t="s">
        <v>28</v>
      </c>
      <c r="Q18" s="105"/>
      <c r="R18" s="105"/>
      <c r="S18" s="105"/>
      <c r="T18" s="178"/>
      <c r="U18" s="179"/>
      <c r="V18" s="179"/>
      <c r="W18" s="179"/>
      <c r="X18" s="179"/>
      <c r="Y18" s="179"/>
      <c r="Z18" s="179"/>
      <c r="AA18" s="179"/>
      <c r="AB18" s="111"/>
      <c r="AC18" s="105"/>
      <c r="AD18" s="105"/>
      <c r="AE18" s="110">
        <v>25</v>
      </c>
      <c r="AF18" s="105" t="s">
        <v>26</v>
      </c>
      <c r="AG18" s="110">
        <v>15</v>
      </c>
      <c r="AH18" s="105"/>
      <c r="AI18" s="105"/>
      <c r="AJ18" s="111"/>
      <c r="AK18" s="105"/>
      <c r="AL18" s="105"/>
      <c r="AM18" s="110"/>
      <c r="AN18" s="105"/>
      <c r="AO18" s="110"/>
      <c r="AP18" s="105"/>
      <c r="AQ18" s="105"/>
      <c r="AR18" s="111"/>
      <c r="AS18" s="105"/>
      <c r="AT18" s="105"/>
      <c r="AU18" s="110"/>
      <c r="AV18" s="105"/>
      <c r="AW18" s="110"/>
      <c r="AX18" s="105"/>
      <c r="AY18" s="107"/>
      <c r="AZ18" s="157">
        <f>SUM(Q16:Q18,Y16:Y18,I16:I18,AG16:AG18,AO16:AO18,AW16:AW18)</f>
        <v>187</v>
      </c>
      <c r="BA18" s="159"/>
      <c r="BB18" s="169"/>
      <c r="BC18" s="169"/>
      <c r="BD18" s="155"/>
    </row>
    <row r="19" spans="2:56" ht="12.95" customHeight="1">
      <c r="B19" s="188"/>
      <c r="C19" s="165"/>
      <c r="D19" s="119"/>
      <c r="E19" s="114"/>
      <c r="F19" s="114"/>
      <c r="G19" s="114"/>
      <c r="H19" s="114"/>
      <c r="I19" s="114"/>
      <c r="J19" s="114"/>
      <c r="K19" s="116"/>
      <c r="L19" s="114"/>
      <c r="M19" s="114"/>
      <c r="N19" s="114"/>
      <c r="O19" s="114"/>
      <c r="P19" s="114"/>
      <c r="Q19" s="114"/>
      <c r="R19" s="114"/>
      <c r="S19" s="114"/>
      <c r="T19" s="180"/>
      <c r="U19" s="181"/>
      <c r="V19" s="181"/>
      <c r="W19" s="181"/>
      <c r="X19" s="181"/>
      <c r="Y19" s="181"/>
      <c r="Z19" s="181"/>
      <c r="AA19" s="181"/>
      <c r="AB19" s="115"/>
      <c r="AC19" s="114"/>
      <c r="AD19" s="114"/>
      <c r="AE19" s="114"/>
      <c r="AF19" s="114"/>
      <c r="AG19" s="120"/>
      <c r="AH19" s="114"/>
      <c r="AI19" s="114"/>
      <c r="AJ19" s="115"/>
      <c r="AK19" s="114"/>
      <c r="AL19" s="114"/>
      <c r="AM19" s="114"/>
      <c r="AN19" s="114"/>
      <c r="AO19" s="114"/>
      <c r="AP19" s="114"/>
      <c r="AQ19" s="114"/>
      <c r="AR19" s="115"/>
      <c r="AS19" s="114"/>
      <c r="AT19" s="114"/>
      <c r="AU19" s="114"/>
      <c r="AV19" s="114"/>
      <c r="AW19" s="114"/>
      <c r="AX19" s="114"/>
      <c r="AY19" s="116"/>
      <c r="AZ19" s="160">
        <f>IF(AZ18&gt;0,AZ17/AZ18,"-")</f>
        <v>1.320855614973262</v>
      </c>
      <c r="BA19" s="161"/>
      <c r="BB19" s="160">
        <f>IF(BC15&gt;0,BB15/BC15,"-")</f>
        <v>2.6666666666666665</v>
      </c>
      <c r="BC19" s="162"/>
      <c r="BD19" s="156"/>
    </row>
    <row r="20" spans="2:56" ht="12.95" customHeight="1">
      <c r="B20" s="166">
        <v>4</v>
      </c>
      <c r="C20" s="163" t="s">
        <v>72</v>
      </c>
      <c r="D20" s="117" t="s">
        <v>43</v>
      </c>
      <c r="E20" s="105"/>
      <c r="F20" s="102"/>
      <c r="G20" s="102"/>
      <c r="H20" s="102"/>
      <c r="I20" s="102"/>
      <c r="J20" s="102"/>
      <c r="K20" s="101"/>
      <c r="L20" s="105" t="s">
        <v>31</v>
      </c>
      <c r="M20" s="105"/>
      <c r="N20" s="102"/>
      <c r="O20" s="102"/>
      <c r="P20" s="102"/>
      <c r="Q20" s="102"/>
      <c r="R20" s="102"/>
      <c r="S20" s="101"/>
      <c r="T20" s="105" t="s">
        <v>47</v>
      </c>
      <c r="U20" s="105"/>
      <c r="V20" s="102"/>
      <c r="W20" s="102"/>
      <c r="X20" s="102"/>
      <c r="Y20" s="102"/>
      <c r="Z20" s="102"/>
      <c r="AA20" s="102"/>
      <c r="AB20" s="111"/>
      <c r="AC20" s="102"/>
      <c r="AD20" s="102"/>
      <c r="AE20" s="102"/>
      <c r="AF20" s="102"/>
      <c r="AG20" s="102"/>
      <c r="AH20" s="102"/>
      <c r="AI20" s="102"/>
      <c r="AJ20" s="111" t="s">
        <v>43</v>
      </c>
      <c r="AK20" s="105"/>
      <c r="AL20" s="105"/>
      <c r="AM20" s="105"/>
      <c r="AN20" s="105"/>
      <c r="AO20" s="105"/>
      <c r="AP20" s="105"/>
      <c r="AQ20" s="105"/>
      <c r="AR20" s="111" t="s">
        <v>31</v>
      </c>
      <c r="AS20" s="105"/>
      <c r="AT20" s="105"/>
      <c r="AU20" s="105"/>
      <c r="AV20" s="105"/>
      <c r="AW20" s="105"/>
      <c r="AX20" s="105"/>
      <c r="AY20" s="107"/>
      <c r="AZ20" s="166">
        <f>COUNTIF(D20:AY20,"○")</f>
        <v>2</v>
      </c>
      <c r="BA20" s="166">
        <f>COUNTIF(D20:AY20,"●")</f>
        <v>3</v>
      </c>
      <c r="BB20" s="166">
        <f>E22+M22+U22+AC22+AK22+AS22</f>
        <v>6</v>
      </c>
      <c r="BC20" s="166">
        <f>K22+S22+AA22+AI22+AQ22+AY22</f>
        <v>6</v>
      </c>
      <c r="BD20" s="154">
        <v>4</v>
      </c>
    </row>
    <row r="21" spans="2:56" ht="12.95" customHeight="1">
      <c r="B21" s="187"/>
      <c r="C21" s="164"/>
      <c r="D21" s="118"/>
      <c r="E21" s="121"/>
      <c r="F21" s="105"/>
      <c r="G21" s="105">
        <v>25</v>
      </c>
      <c r="H21" s="105" t="s">
        <v>28</v>
      </c>
      <c r="I21" s="105">
        <v>27</v>
      </c>
      <c r="J21" s="105"/>
      <c r="K21" s="107"/>
      <c r="L21" s="105"/>
      <c r="M21" s="112"/>
      <c r="N21" s="105"/>
      <c r="O21" s="105">
        <v>26</v>
      </c>
      <c r="P21" s="105" t="s">
        <v>26</v>
      </c>
      <c r="Q21" s="105">
        <v>24</v>
      </c>
      <c r="R21" s="105"/>
      <c r="S21" s="107"/>
      <c r="T21" s="105"/>
      <c r="U21" s="112"/>
      <c r="V21" s="105"/>
      <c r="W21" s="105">
        <v>25</v>
      </c>
      <c r="X21" s="105" t="s">
        <v>28</v>
      </c>
      <c r="Y21" s="105">
        <v>20</v>
      </c>
      <c r="Z21" s="105"/>
      <c r="AA21" s="105"/>
      <c r="AB21" s="111"/>
      <c r="AC21" s="105"/>
      <c r="AD21" s="105"/>
      <c r="AE21" s="105"/>
      <c r="AF21" s="105"/>
      <c r="AG21" s="105"/>
      <c r="AH21" s="105"/>
      <c r="AI21" s="105"/>
      <c r="AJ21" s="111"/>
      <c r="AK21" s="112"/>
      <c r="AL21" s="105"/>
      <c r="AM21" s="110">
        <v>25</v>
      </c>
      <c r="AN21" s="105" t="s">
        <v>27</v>
      </c>
      <c r="AO21" s="110">
        <v>22</v>
      </c>
      <c r="AP21" s="105"/>
      <c r="AQ21" s="105"/>
      <c r="AR21" s="111"/>
      <c r="AS21" s="112"/>
      <c r="AT21" s="105"/>
      <c r="AU21" s="110">
        <v>25</v>
      </c>
      <c r="AV21" s="105" t="s">
        <v>26</v>
      </c>
      <c r="AW21" s="110">
        <v>16</v>
      </c>
      <c r="AX21" s="105"/>
      <c r="AY21" s="107"/>
      <c r="AZ21" s="167"/>
      <c r="BA21" s="167"/>
      <c r="BB21" s="168"/>
      <c r="BC21" s="168"/>
      <c r="BD21" s="155"/>
    </row>
    <row r="22" spans="2:56" ht="12.95" customHeight="1">
      <c r="B22" s="187"/>
      <c r="C22" s="164"/>
      <c r="D22" s="118"/>
      <c r="E22" s="105">
        <v>0</v>
      </c>
      <c r="F22" s="105"/>
      <c r="G22" s="105">
        <v>25</v>
      </c>
      <c r="H22" s="105" t="s">
        <v>28</v>
      </c>
      <c r="I22" s="105">
        <v>27</v>
      </c>
      <c r="J22" s="105"/>
      <c r="K22" s="107">
        <v>2</v>
      </c>
      <c r="L22" s="105"/>
      <c r="M22" s="105">
        <v>2</v>
      </c>
      <c r="N22" s="105"/>
      <c r="O22" s="105">
        <v>25</v>
      </c>
      <c r="P22" s="105" t="s">
        <v>27</v>
      </c>
      <c r="Q22" s="105">
        <v>23</v>
      </c>
      <c r="R22" s="105"/>
      <c r="S22" s="107">
        <v>0</v>
      </c>
      <c r="T22" s="105"/>
      <c r="U22" s="105">
        <v>1</v>
      </c>
      <c r="V22" s="105"/>
      <c r="W22" s="105">
        <v>19</v>
      </c>
      <c r="X22" s="105" t="s">
        <v>28</v>
      </c>
      <c r="Y22" s="105">
        <v>25</v>
      </c>
      <c r="Z22" s="105"/>
      <c r="AA22" s="105">
        <v>2</v>
      </c>
      <c r="AB22" s="111"/>
      <c r="AC22" s="105"/>
      <c r="AD22" s="105"/>
      <c r="AE22" s="105"/>
      <c r="AF22" s="105"/>
      <c r="AG22" s="105"/>
      <c r="AH22" s="105"/>
      <c r="AI22" s="105"/>
      <c r="AJ22" s="111"/>
      <c r="AK22" s="105">
        <v>1</v>
      </c>
      <c r="AL22" s="105"/>
      <c r="AM22" s="110">
        <v>16</v>
      </c>
      <c r="AN22" s="105" t="s">
        <v>28</v>
      </c>
      <c r="AO22" s="110">
        <v>25</v>
      </c>
      <c r="AP22" s="105"/>
      <c r="AQ22" s="105">
        <v>2</v>
      </c>
      <c r="AR22" s="111"/>
      <c r="AS22" s="105">
        <v>2</v>
      </c>
      <c r="AT22" s="105"/>
      <c r="AU22" s="110">
        <v>25</v>
      </c>
      <c r="AV22" s="105" t="s">
        <v>28</v>
      </c>
      <c r="AW22" s="110">
        <v>12</v>
      </c>
      <c r="AX22" s="105"/>
      <c r="AY22" s="107">
        <v>0</v>
      </c>
      <c r="AZ22" s="157">
        <f>SUM(O21:O23,W21:W23,G21:G23,AE21:AE23,AM21:AM23,AU21:AU23)</f>
        <v>261</v>
      </c>
      <c r="BA22" s="158"/>
      <c r="BB22" s="168"/>
      <c r="BC22" s="168"/>
      <c r="BD22" s="155"/>
    </row>
    <row r="23" spans="2:56" ht="12.95" customHeight="1">
      <c r="B23" s="187"/>
      <c r="C23" s="164"/>
      <c r="D23" s="118"/>
      <c r="E23" s="105"/>
      <c r="F23" s="105"/>
      <c r="G23" s="105"/>
      <c r="H23" s="105" t="s">
        <v>28</v>
      </c>
      <c r="I23" s="105"/>
      <c r="J23" s="105"/>
      <c r="K23" s="107"/>
      <c r="L23" s="105"/>
      <c r="M23" s="105"/>
      <c r="N23" s="105"/>
      <c r="O23" s="105"/>
      <c r="P23" s="105"/>
      <c r="Q23" s="105"/>
      <c r="R23" s="105"/>
      <c r="S23" s="107"/>
      <c r="T23" s="105"/>
      <c r="U23" s="105"/>
      <c r="V23" s="105"/>
      <c r="W23" s="105">
        <v>15</v>
      </c>
      <c r="X23" s="105" t="s">
        <v>29</v>
      </c>
      <c r="Y23" s="105">
        <v>25</v>
      </c>
      <c r="Z23" s="105"/>
      <c r="AA23" s="105"/>
      <c r="AB23" s="111"/>
      <c r="AC23" s="105"/>
      <c r="AD23" s="105"/>
      <c r="AE23" s="105"/>
      <c r="AF23" s="105"/>
      <c r="AG23" s="105"/>
      <c r="AH23" s="105"/>
      <c r="AI23" s="105"/>
      <c r="AJ23" s="111"/>
      <c r="AK23" s="105"/>
      <c r="AL23" s="105"/>
      <c r="AM23" s="110">
        <v>10</v>
      </c>
      <c r="AN23" s="105" t="s">
        <v>102</v>
      </c>
      <c r="AO23" s="110">
        <v>25</v>
      </c>
      <c r="AP23" s="105"/>
      <c r="AQ23" s="105"/>
      <c r="AR23" s="111"/>
      <c r="AS23" s="105"/>
      <c r="AT23" s="105"/>
      <c r="AU23" s="110"/>
      <c r="AV23" s="105"/>
      <c r="AW23" s="110"/>
      <c r="AX23" s="105"/>
      <c r="AY23" s="107"/>
      <c r="AZ23" s="157">
        <f>SUM(Q21:Q23,Y21:Y23,I21:I23,AG21:AG23,AO21:AO23,AW21:AW23)</f>
        <v>271</v>
      </c>
      <c r="BA23" s="159"/>
      <c r="BB23" s="169"/>
      <c r="BC23" s="169"/>
      <c r="BD23" s="155"/>
    </row>
    <row r="24" spans="2:56" ht="12.95" customHeight="1">
      <c r="B24" s="188"/>
      <c r="C24" s="165"/>
      <c r="D24" s="119"/>
      <c r="E24" s="114"/>
      <c r="F24" s="114"/>
      <c r="G24" s="114"/>
      <c r="H24" s="114"/>
      <c r="I24" s="114"/>
      <c r="J24" s="114"/>
      <c r="K24" s="116"/>
      <c r="L24" s="114"/>
      <c r="M24" s="114"/>
      <c r="N24" s="114"/>
      <c r="O24" s="114"/>
      <c r="P24" s="114"/>
      <c r="Q24" s="114"/>
      <c r="R24" s="114"/>
      <c r="S24" s="116"/>
      <c r="T24" s="114"/>
      <c r="U24" s="114"/>
      <c r="V24" s="114"/>
      <c r="W24" s="114"/>
      <c r="X24" s="114"/>
      <c r="Y24" s="114"/>
      <c r="Z24" s="114"/>
      <c r="AA24" s="114"/>
      <c r="AB24" s="115"/>
      <c r="AC24" s="114"/>
      <c r="AD24" s="114"/>
      <c r="AE24" s="114"/>
      <c r="AF24" s="114"/>
      <c r="AG24" s="114"/>
      <c r="AH24" s="114"/>
      <c r="AI24" s="114"/>
      <c r="AJ24" s="115"/>
      <c r="AK24" s="114"/>
      <c r="AL24" s="114"/>
      <c r="AM24" s="114"/>
      <c r="AN24" s="114"/>
      <c r="AO24" s="114"/>
      <c r="AP24" s="114"/>
      <c r="AQ24" s="114"/>
      <c r="AR24" s="115"/>
      <c r="AS24" s="114"/>
      <c r="AT24" s="114"/>
      <c r="AU24" s="114"/>
      <c r="AV24" s="114"/>
      <c r="AW24" s="114"/>
      <c r="AX24" s="114"/>
      <c r="AY24" s="116"/>
      <c r="AZ24" s="160">
        <f>IF(AZ23&gt;0,AZ22/AZ23,"-")</f>
        <v>0.96309963099630991</v>
      </c>
      <c r="BA24" s="161"/>
      <c r="BB24" s="160">
        <f>IF(BC20&gt;0,BB20/BC20,"-")</f>
        <v>1</v>
      </c>
      <c r="BC24" s="162"/>
      <c r="BD24" s="156"/>
    </row>
    <row r="25" spans="2:56" ht="12.95" customHeight="1">
      <c r="B25" s="166">
        <v>5</v>
      </c>
      <c r="C25" s="163" t="s">
        <v>73</v>
      </c>
      <c r="D25" s="117" t="s">
        <v>31</v>
      </c>
      <c r="E25" s="105"/>
      <c r="F25" s="102"/>
      <c r="G25" s="102"/>
      <c r="H25" s="102"/>
      <c r="I25" s="102"/>
      <c r="J25" s="102"/>
      <c r="K25" s="101"/>
      <c r="L25" s="105" t="s">
        <v>104</v>
      </c>
      <c r="M25" s="105"/>
      <c r="N25" s="102"/>
      <c r="O25" s="102"/>
      <c r="P25" s="102"/>
      <c r="Q25" s="102"/>
      <c r="R25" s="102"/>
      <c r="S25" s="101"/>
      <c r="T25" s="105" t="s">
        <v>31</v>
      </c>
      <c r="U25" s="105"/>
      <c r="V25" s="102"/>
      <c r="W25" s="102"/>
      <c r="X25" s="102"/>
      <c r="Y25" s="102"/>
      <c r="Z25" s="102"/>
      <c r="AA25" s="102"/>
      <c r="AB25" s="111" t="s">
        <v>31</v>
      </c>
      <c r="AC25" s="105"/>
      <c r="AD25" s="102"/>
      <c r="AE25" s="102"/>
      <c r="AF25" s="102"/>
      <c r="AG25" s="102"/>
      <c r="AH25" s="102"/>
      <c r="AI25" s="102"/>
      <c r="AJ25" s="176"/>
      <c r="AK25" s="177"/>
      <c r="AL25" s="177"/>
      <c r="AM25" s="177"/>
      <c r="AN25" s="177"/>
      <c r="AO25" s="177"/>
      <c r="AP25" s="177"/>
      <c r="AQ25" s="184"/>
      <c r="AR25" s="111" t="s">
        <v>31</v>
      </c>
      <c r="AS25" s="105"/>
      <c r="AT25" s="105"/>
      <c r="AU25" s="105"/>
      <c r="AV25" s="105"/>
      <c r="AW25" s="105"/>
      <c r="AX25" s="105"/>
      <c r="AY25" s="107"/>
      <c r="AZ25" s="166">
        <f>COUNTIF(D25:AY25,"○")</f>
        <v>5</v>
      </c>
      <c r="BA25" s="166">
        <f>COUNTIF(D25:AY25,"●")</f>
        <v>0</v>
      </c>
      <c r="BB25" s="166">
        <f>E27+M27+U27+AC27+AK27+AS27</f>
        <v>10</v>
      </c>
      <c r="BC25" s="166">
        <f>K27+S27+AA27+AI27+AQ27+AY27</f>
        <v>1</v>
      </c>
      <c r="BD25" s="154">
        <v>1</v>
      </c>
    </row>
    <row r="26" spans="2:56" ht="12.95" customHeight="1">
      <c r="B26" s="187"/>
      <c r="C26" s="164"/>
      <c r="D26" s="118"/>
      <c r="E26" s="121"/>
      <c r="F26" s="105"/>
      <c r="G26" s="105">
        <v>25</v>
      </c>
      <c r="H26" s="105" t="s">
        <v>28</v>
      </c>
      <c r="I26" s="105">
        <v>16</v>
      </c>
      <c r="J26" s="105"/>
      <c r="K26" s="107"/>
      <c r="L26" s="105"/>
      <c r="M26" s="121"/>
      <c r="N26" s="105"/>
      <c r="O26" s="105">
        <v>25</v>
      </c>
      <c r="P26" s="105" t="s">
        <v>27</v>
      </c>
      <c r="Q26" s="105">
        <v>21</v>
      </c>
      <c r="R26" s="105"/>
      <c r="S26" s="107"/>
      <c r="T26" s="105"/>
      <c r="U26" s="112"/>
      <c r="V26" s="105"/>
      <c r="W26" s="105">
        <v>25</v>
      </c>
      <c r="X26" s="105" t="s">
        <v>27</v>
      </c>
      <c r="Y26" s="105">
        <v>16</v>
      </c>
      <c r="Z26" s="105"/>
      <c r="AA26" s="105"/>
      <c r="AB26" s="111"/>
      <c r="AC26" s="112"/>
      <c r="AD26" s="105"/>
      <c r="AE26" s="105">
        <v>22</v>
      </c>
      <c r="AF26" s="105" t="s">
        <v>28</v>
      </c>
      <c r="AG26" s="105">
        <v>25</v>
      </c>
      <c r="AH26" s="105"/>
      <c r="AI26" s="105"/>
      <c r="AJ26" s="178"/>
      <c r="AK26" s="179"/>
      <c r="AL26" s="179"/>
      <c r="AM26" s="179"/>
      <c r="AN26" s="179"/>
      <c r="AO26" s="179"/>
      <c r="AP26" s="179"/>
      <c r="AQ26" s="185"/>
      <c r="AR26" s="111"/>
      <c r="AS26" s="112"/>
      <c r="AT26" s="105"/>
      <c r="AU26" s="110">
        <v>25</v>
      </c>
      <c r="AV26" s="105" t="s">
        <v>26</v>
      </c>
      <c r="AW26" s="110">
        <v>21</v>
      </c>
      <c r="AX26" s="105"/>
      <c r="AY26" s="107"/>
      <c r="AZ26" s="167"/>
      <c r="BA26" s="167"/>
      <c r="BB26" s="168"/>
      <c r="BC26" s="168"/>
      <c r="BD26" s="155"/>
    </row>
    <row r="27" spans="2:56" ht="12.95" customHeight="1">
      <c r="B27" s="187"/>
      <c r="C27" s="164"/>
      <c r="D27" s="118"/>
      <c r="E27" s="105">
        <v>2</v>
      </c>
      <c r="F27" s="105"/>
      <c r="G27" s="105">
        <v>30</v>
      </c>
      <c r="H27" s="105" t="s">
        <v>26</v>
      </c>
      <c r="I27" s="105">
        <v>28</v>
      </c>
      <c r="J27" s="105"/>
      <c r="K27" s="107">
        <v>0</v>
      </c>
      <c r="L27" s="105"/>
      <c r="M27" s="105">
        <v>2</v>
      </c>
      <c r="N27" s="105"/>
      <c r="O27" s="105">
        <v>25</v>
      </c>
      <c r="P27" s="105" t="s">
        <v>28</v>
      </c>
      <c r="Q27" s="105">
        <v>14</v>
      </c>
      <c r="R27" s="105"/>
      <c r="S27" s="107">
        <v>0</v>
      </c>
      <c r="T27" s="105"/>
      <c r="U27" s="105">
        <v>2</v>
      </c>
      <c r="V27" s="105"/>
      <c r="W27" s="105">
        <v>25</v>
      </c>
      <c r="X27" s="105" t="s">
        <v>28</v>
      </c>
      <c r="Y27" s="105">
        <v>11</v>
      </c>
      <c r="Z27" s="105"/>
      <c r="AA27" s="105">
        <v>0</v>
      </c>
      <c r="AB27" s="111"/>
      <c r="AC27" s="105">
        <v>2</v>
      </c>
      <c r="AD27" s="105"/>
      <c r="AE27" s="105">
        <v>25</v>
      </c>
      <c r="AF27" s="105" t="s">
        <v>28</v>
      </c>
      <c r="AG27" s="105">
        <v>16</v>
      </c>
      <c r="AH27" s="105"/>
      <c r="AI27" s="105">
        <v>1</v>
      </c>
      <c r="AJ27" s="178"/>
      <c r="AK27" s="179"/>
      <c r="AL27" s="179"/>
      <c r="AM27" s="179"/>
      <c r="AN27" s="179"/>
      <c r="AO27" s="179"/>
      <c r="AP27" s="179"/>
      <c r="AQ27" s="185"/>
      <c r="AR27" s="111"/>
      <c r="AS27" s="105">
        <v>2</v>
      </c>
      <c r="AT27" s="105"/>
      <c r="AU27" s="110">
        <v>25</v>
      </c>
      <c r="AV27" s="105" t="s">
        <v>27</v>
      </c>
      <c r="AW27" s="110">
        <v>15</v>
      </c>
      <c r="AX27" s="105"/>
      <c r="AY27" s="107">
        <v>0</v>
      </c>
      <c r="AZ27" s="157">
        <f>SUM(O26:O28,W26:W28,G26:G28,AE26:AE28,AM26:AM28,AU26:AU28)</f>
        <v>277</v>
      </c>
      <c r="BA27" s="158"/>
      <c r="BB27" s="168"/>
      <c r="BC27" s="168"/>
      <c r="BD27" s="155"/>
    </row>
    <row r="28" spans="2:56" ht="12.95" customHeight="1">
      <c r="B28" s="187"/>
      <c r="C28" s="164"/>
      <c r="D28" s="118"/>
      <c r="E28" s="105"/>
      <c r="F28" s="105"/>
      <c r="G28" s="105"/>
      <c r="H28" s="105" t="s">
        <v>28</v>
      </c>
      <c r="I28" s="105"/>
      <c r="J28" s="105"/>
      <c r="K28" s="107"/>
      <c r="L28" s="105"/>
      <c r="M28" s="105"/>
      <c r="N28" s="105"/>
      <c r="O28" s="105"/>
      <c r="P28" s="105"/>
      <c r="Q28" s="105"/>
      <c r="R28" s="105"/>
      <c r="S28" s="107"/>
      <c r="T28" s="105"/>
      <c r="U28" s="105"/>
      <c r="V28" s="105"/>
      <c r="W28" s="105"/>
      <c r="X28" s="105"/>
      <c r="Y28" s="105"/>
      <c r="Z28" s="105"/>
      <c r="AA28" s="105"/>
      <c r="AB28" s="111"/>
      <c r="AC28" s="105"/>
      <c r="AD28" s="105"/>
      <c r="AE28" s="105">
        <v>25</v>
      </c>
      <c r="AF28" s="105" t="s">
        <v>102</v>
      </c>
      <c r="AG28" s="105">
        <v>10</v>
      </c>
      <c r="AH28" s="105"/>
      <c r="AI28" s="105"/>
      <c r="AJ28" s="178"/>
      <c r="AK28" s="179"/>
      <c r="AL28" s="179"/>
      <c r="AM28" s="179"/>
      <c r="AN28" s="179"/>
      <c r="AO28" s="179"/>
      <c r="AP28" s="179"/>
      <c r="AQ28" s="185"/>
      <c r="AR28" s="111"/>
      <c r="AS28" s="105"/>
      <c r="AT28" s="105"/>
      <c r="AU28" s="110"/>
      <c r="AV28" s="105"/>
      <c r="AW28" s="110"/>
      <c r="AX28" s="105"/>
      <c r="AY28" s="107"/>
      <c r="AZ28" s="157">
        <f>SUM(Q26:Q28,Y26:Y28,I26:I28,AG26:AG28,AO26:AO28,AW26:AW28)</f>
        <v>193</v>
      </c>
      <c r="BA28" s="159"/>
      <c r="BB28" s="169"/>
      <c r="BC28" s="169"/>
      <c r="BD28" s="155"/>
    </row>
    <row r="29" spans="2:56" ht="12.95" customHeight="1">
      <c r="B29" s="188"/>
      <c r="C29" s="165"/>
      <c r="D29" s="119"/>
      <c r="E29" s="114"/>
      <c r="F29" s="114"/>
      <c r="G29" s="114"/>
      <c r="H29" s="114"/>
      <c r="I29" s="114"/>
      <c r="J29" s="114"/>
      <c r="K29" s="116"/>
      <c r="L29" s="114"/>
      <c r="M29" s="114"/>
      <c r="N29" s="114"/>
      <c r="O29" s="114"/>
      <c r="P29" s="114"/>
      <c r="Q29" s="114"/>
      <c r="R29" s="114"/>
      <c r="S29" s="116"/>
      <c r="T29" s="114"/>
      <c r="U29" s="114"/>
      <c r="V29" s="114"/>
      <c r="W29" s="114"/>
      <c r="X29" s="114"/>
      <c r="Y29" s="114"/>
      <c r="Z29" s="114"/>
      <c r="AA29" s="114"/>
      <c r="AB29" s="115"/>
      <c r="AC29" s="114"/>
      <c r="AD29" s="114"/>
      <c r="AE29" s="114"/>
      <c r="AF29" s="114"/>
      <c r="AG29" s="114"/>
      <c r="AH29" s="114"/>
      <c r="AI29" s="114"/>
      <c r="AJ29" s="180"/>
      <c r="AK29" s="181"/>
      <c r="AL29" s="181"/>
      <c r="AM29" s="181"/>
      <c r="AN29" s="181"/>
      <c r="AO29" s="181"/>
      <c r="AP29" s="181"/>
      <c r="AQ29" s="186"/>
      <c r="AR29" s="115"/>
      <c r="AS29" s="114"/>
      <c r="AT29" s="114"/>
      <c r="AU29" s="114"/>
      <c r="AV29" s="114"/>
      <c r="AW29" s="114"/>
      <c r="AX29" s="114"/>
      <c r="AY29" s="116"/>
      <c r="AZ29" s="160">
        <f>IF(AZ28&gt;0,AZ27/AZ28,"-")</f>
        <v>1.4352331606217616</v>
      </c>
      <c r="BA29" s="161"/>
      <c r="BB29" s="182">
        <f>IF(BC25&gt;0,BB25/BC25,"-")</f>
        <v>10</v>
      </c>
      <c r="BC29" s="183"/>
      <c r="BD29" s="156"/>
    </row>
    <row r="30" spans="2:56" ht="12.95" customHeight="1">
      <c r="B30" s="166">
        <v>6</v>
      </c>
      <c r="C30" s="163" t="s">
        <v>74</v>
      </c>
      <c r="D30" s="117" t="s">
        <v>30</v>
      </c>
      <c r="E30" s="105"/>
      <c r="F30" s="102"/>
      <c r="G30" s="102"/>
      <c r="H30" s="102"/>
      <c r="I30" s="102"/>
      <c r="J30" s="102"/>
      <c r="K30" s="101"/>
      <c r="L30" s="105" t="s">
        <v>30</v>
      </c>
      <c r="M30" s="105"/>
      <c r="N30" s="102"/>
      <c r="O30" s="102"/>
      <c r="P30" s="102"/>
      <c r="Q30" s="102"/>
      <c r="R30" s="102"/>
      <c r="S30" s="101"/>
      <c r="T30" s="105" t="s">
        <v>101</v>
      </c>
      <c r="U30" s="105"/>
      <c r="V30" s="102"/>
      <c r="W30" s="102"/>
      <c r="X30" s="102"/>
      <c r="Y30" s="102"/>
      <c r="Z30" s="102"/>
      <c r="AA30" s="101"/>
      <c r="AB30" s="105" t="s">
        <v>30</v>
      </c>
      <c r="AC30" s="105"/>
      <c r="AD30" s="102"/>
      <c r="AE30" s="102"/>
      <c r="AF30" s="102"/>
      <c r="AG30" s="102"/>
      <c r="AH30" s="102"/>
      <c r="AI30" s="102"/>
      <c r="AJ30" s="111" t="s">
        <v>30</v>
      </c>
      <c r="AK30" s="105"/>
      <c r="AL30" s="102"/>
      <c r="AM30" s="102"/>
      <c r="AN30" s="102"/>
      <c r="AO30" s="102"/>
      <c r="AP30" s="102"/>
      <c r="AQ30" s="102"/>
      <c r="AR30" s="176"/>
      <c r="AS30" s="177"/>
      <c r="AT30" s="177"/>
      <c r="AU30" s="177"/>
      <c r="AV30" s="177"/>
      <c r="AW30" s="177"/>
      <c r="AX30" s="177"/>
      <c r="AY30" s="184"/>
      <c r="AZ30" s="166">
        <f>COUNTIF(D30:AY30,"○")</f>
        <v>0</v>
      </c>
      <c r="BA30" s="166">
        <f>COUNTIF(D30:AY30,"●")</f>
        <v>5</v>
      </c>
      <c r="BB30" s="166">
        <f>E32+M32+U32+AC32+AK32+AS32</f>
        <v>0</v>
      </c>
      <c r="BC30" s="166">
        <f>K32+S32+AA32+AI32+AQ32+AY32</f>
        <v>10</v>
      </c>
      <c r="BD30" s="154">
        <v>6</v>
      </c>
    </row>
    <row r="31" spans="2:56" ht="12.95" customHeight="1">
      <c r="B31" s="187"/>
      <c r="C31" s="164"/>
      <c r="D31" s="118"/>
      <c r="E31" s="112"/>
      <c r="F31" s="105"/>
      <c r="G31" s="105">
        <v>16</v>
      </c>
      <c r="H31" s="105" t="s">
        <v>27</v>
      </c>
      <c r="I31" s="105">
        <v>25</v>
      </c>
      <c r="J31" s="105"/>
      <c r="K31" s="107"/>
      <c r="L31" s="105"/>
      <c r="M31" s="121"/>
      <c r="N31" s="105"/>
      <c r="O31" s="105">
        <v>21</v>
      </c>
      <c r="P31" s="105" t="s">
        <v>28</v>
      </c>
      <c r="Q31" s="105">
        <v>25</v>
      </c>
      <c r="R31" s="105"/>
      <c r="S31" s="107"/>
      <c r="T31" s="105"/>
      <c r="U31" s="121"/>
      <c r="V31" s="105"/>
      <c r="W31" s="105">
        <v>11</v>
      </c>
      <c r="X31" s="105" t="s">
        <v>26</v>
      </c>
      <c r="Y31" s="105">
        <v>25</v>
      </c>
      <c r="Z31" s="105"/>
      <c r="AA31" s="107"/>
      <c r="AB31" s="105"/>
      <c r="AC31" s="112"/>
      <c r="AD31" s="105"/>
      <c r="AE31" s="105">
        <v>16</v>
      </c>
      <c r="AF31" s="105" t="s">
        <v>26</v>
      </c>
      <c r="AG31" s="105">
        <v>25</v>
      </c>
      <c r="AH31" s="105"/>
      <c r="AI31" s="105"/>
      <c r="AJ31" s="111"/>
      <c r="AK31" s="112"/>
      <c r="AL31" s="105"/>
      <c r="AM31" s="105">
        <v>21</v>
      </c>
      <c r="AN31" s="105" t="s">
        <v>26</v>
      </c>
      <c r="AO31" s="105">
        <v>25</v>
      </c>
      <c r="AP31" s="105"/>
      <c r="AQ31" s="105"/>
      <c r="AR31" s="178"/>
      <c r="AS31" s="179"/>
      <c r="AT31" s="179"/>
      <c r="AU31" s="179"/>
      <c r="AV31" s="179"/>
      <c r="AW31" s="179"/>
      <c r="AX31" s="179"/>
      <c r="AY31" s="185"/>
      <c r="AZ31" s="167"/>
      <c r="BA31" s="167"/>
      <c r="BB31" s="168"/>
      <c r="BC31" s="168"/>
      <c r="BD31" s="155"/>
    </row>
    <row r="32" spans="2:56" ht="12.95" customHeight="1">
      <c r="B32" s="187"/>
      <c r="C32" s="164"/>
      <c r="D32" s="118"/>
      <c r="E32" s="105">
        <v>0</v>
      </c>
      <c r="F32" s="105"/>
      <c r="G32" s="105">
        <v>9</v>
      </c>
      <c r="H32" s="105" t="s">
        <v>28</v>
      </c>
      <c r="I32" s="105">
        <v>25</v>
      </c>
      <c r="J32" s="105"/>
      <c r="K32" s="107">
        <v>2</v>
      </c>
      <c r="L32" s="105"/>
      <c r="M32" s="105">
        <v>0</v>
      </c>
      <c r="N32" s="105"/>
      <c r="O32" s="105">
        <v>21</v>
      </c>
      <c r="P32" s="105" t="s">
        <v>28</v>
      </c>
      <c r="Q32" s="105">
        <v>25</v>
      </c>
      <c r="R32" s="105"/>
      <c r="S32" s="107">
        <v>2</v>
      </c>
      <c r="T32" s="105"/>
      <c r="U32" s="105">
        <v>0</v>
      </c>
      <c r="V32" s="105"/>
      <c r="W32" s="105">
        <v>18</v>
      </c>
      <c r="X32" s="105" t="s">
        <v>27</v>
      </c>
      <c r="Y32" s="105">
        <v>25</v>
      </c>
      <c r="Z32" s="105"/>
      <c r="AA32" s="107">
        <v>2</v>
      </c>
      <c r="AB32" s="105"/>
      <c r="AC32" s="105">
        <v>0</v>
      </c>
      <c r="AD32" s="105"/>
      <c r="AE32" s="105">
        <v>12</v>
      </c>
      <c r="AF32" s="105" t="s">
        <v>28</v>
      </c>
      <c r="AG32" s="105">
        <v>25</v>
      </c>
      <c r="AH32" s="105"/>
      <c r="AI32" s="105">
        <v>2</v>
      </c>
      <c r="AJ32" s="111"/>
      <c r="AK32" s="105">
        <v>0</v>
      </c>
      <c r="AL32" s="105"/>
      <c r="AM32" s="105">
        <v>15</v>
      </c>
      <c r="AN32" s="105" t="s">
        <v>28</v>
      </c>
      <c r="AO32" s="105">
        <v>25</v>
      </c>
      <c r="AP32" s="105"/>
      <c r="AQ32" s="105">
        <v>2</v>
      </c>
      <c r="AR32" s="178"/>
      <c r="AS32" s="179"/>
      <c r="AT32" s="179"/>
      <c r="AU32" s="179"/>
      <c r="AV32" s="179"/>
      <c r="AW32" s="179"/>
      <c r="AX32" s="179"/>
      <c r="AY32" s="185"/>
      <c r="AZ32" s="157">
        <f>SUM(O31:O33,W31:W33,G31:G33,AE31:AE33,AM31:AM33,AU31:AU33)</f>
        <v>160</v>
      </c>
      <c r="BA32" s="158"/>
      <c r="BB32" s="168"/>
      <c r="BC32" s="168"/>
      <c r="BD32" s="155"/>
    </row>
    <row r="33" spans="2:56" ht="12.95" customHeight="1">
      <c r="B33" s="187"/>
      <c r="C33" s="164"/>
      <c r="D33" s="118"/>
      <c r="E33" s="105"/>
      <c r="F33" s="105"/>
      <c r="G33" s="105"/>
      <c r="H33" s="105"/>
      <c r="I33" s="105"/>
      <c r="J33" s="105"/>
      <c r="K33" s="107"/>
      <c r="L33" s="105"/>
      <c r="M33" s="105"/>
      <c r="N33" s="105"/>
      <c r="O33" s="105"/>
      <c r="P33" s="105"/>
      <c r="Q33" s="105"/>
      <c r="R33" s="105"/>
      <c r="S33" s="107"/>
      <c r="T33" s="105"/>
      <c r="U33" s="105"/>
      <c r="V33" s="105"/>
      <c r="W33" s="105"/>
      <c r="X33" s="105"/>
      <c r="Y33" s="105"/>
      <c r="Z33" s="105"/>
      <c r="AA33" s="107"/>
      <c r="AB33" s="105"/>
      <c r="AC33" s="105"/>
      <c r="AD33" s="105"/>
      <c r="AE33" s="105"/>
      <c r="AF33" s="105"/>
      <c r="AG33" s="105"/>
      <c r="AH33" s="105"/>
      <c r="AI33" s="105"/>
      <c r="AJ33" s="111"/>
      <c r="AK33" s="105"/>
      <c r="AL33" s="105"/>
      <c r="AM33" s="105"/>
      <c r="AN33" s="105"/>
      <c r="AO33" s="105"/>
      <c r="AP33" s="105"/>
      <c r="AQ33" s="105"/>
      <c r="AR33" s="178"/>
      <c r="AS33" s="179"/>
      <c r="AT33" s="179"/>
      <c r="AU33" s="179"/>
      <c r="AV33" s="179"/>
      <c r="AW33" s="179"/>
      <c r="AX33" s="179"/>
      <c r="AY33" s="185"/>
      <c r="AZ33" s="157">
        <f>SUM(Q31:Q33,Y31:Y33,I31:I33,AG31:AG33,AO31:AO33,AW31:AW33)</f>
        <v>250</v>
      </c>
      <c r="BA33" s="159"/>
      <c r="BB33" s="169"/>
      <c r="BC33" s="169"/>
      <c r="BD33" s="155"/>
    </row>
    <row r="34" spans="2:56" ht="12.95" customHeight="1">
      <c r="B34" s="188"/>
      <c r="C34" s="165"/>
      <c r="D34" s="119"/>
      <c r="E34" s="114"/>
      <c r="F34" s="114"/>
      <c r="G34" s="114"/>
      <c r="H34" s="114"/>
      <c r="I34" s="114"/>
      <c r="J34" s="114"/>
      <c r="K34" s="116"/>
      <c r="L34" s="114"/>
      <c r="M34" s="114"/>
      <c r="N34" s="114"/>
      <c r="O34" s="114"/>
      <c r="P34" s="114"/>
      <c r="Q34" s="114"/>
      <c r="R34" s="114"/>
      <c r="S34" s="116"/>
      <c r="T34" s="114"/>
      <c r="U34" s="114"/>
      <c r="V34" s="114"/>
      <c r="W34" s="114"/>
      <c r="X34" s="114"/>
      <c r="Y34" s="114"/>
      <c r="Z34" s="114"/>
      <c r="AA34" s="116"/>
      <c r="AB34" s="114"/>
      <c r="AC34" s="114"/>
      <c r="AD34" s="114"/>
      <c r="AE34" s="114"/>
      <c r="AF34" s="114"/>
      <c r="AG34" s="114"/>
      <c r="AH34" s="114"/>
      <c r="AI34" s="114"/>
      <c r="AJ34" s="115"/>
      <c r="AK34" s="114"/>
      <c r="AL34" s="114"/>
      <c r="AM34" s="114"/>
      <c r="AN34" s="114"/>
      <c r="AO34" s="114"/>
      <c r="AP34" s="114"/>
      <c r="AQ34" s="114"/>
      <c r="AR34" s="180"/>
      <c r="AS34" s="181"/>
      <c r="AT34" s="181"/>
      <c r="AU34" s="181"/>
      <c r="AV34" s="181"/>
      <c r="AW34" s="181"/>
      <c r="AX34" s="181"/>
      <c r="AY34" s="186"/>
      <c r="AZ34" s="160">
        <f>IF(AZ33&gt;0,AZ32/AZ33,"-")</f>
        <v>0.64</v>
      </c>
      <c r="BA34" s="161"/>
      <c r="BB34" s="160">
        <f>IF(BC30&gt;0,BB30/BC30,"-")</f>
        <v>0</v>
      </c>
      <c r="BC34" s="162"/>
      <c r="BD34" s="156"/>
    </row>
  </sheetData>
  <mergeCells count="77">
    <mergeCell ref="B30:B34"/>
    <mergeCell ref="B5:B9"/>
    <mergeCell ref="B10:B14"/>
    <mergeCell ref="B15:B19"/>
    <mergeCell ref="B20:B24"/>
    <mergeCell ref="B25:B29"/>
    <mergeCell ref="C30:C34"/>
    <mergeCell ref="AZ30:AZ31"/>
    <mergeCell ref="BA30:BA31"/>
    <mergeCell ref="BB30:BB33"/>
    <mergeCell ref="BC30:BC33"/>
    <mergeCell ref="AR30:AY34"/>
    <mergeCell ref="BD30:BD34"/>
    <mergeCell ref="AZ32:BA32"/>
    <mergeCell ref="AZ33:BA33"/>
    <mergeCell ref="AZ34:BA34"/>
    <mergeCell ref="BB34:BC34"/>
    <mergeCell ref="C25:C29"/>
    <mergeCell ref="AZ25:AZ26"/>
    <mergeCell ref="BA25:BA26"/>
    <mergeCell ref="BB25:BB28"/>
    <mergeCell ref="BC25:BC28"/>
    <mergeCell ref="AJ25:AQ29"/>
    <mergeCell ref="BD25:BD29"/>
    <mergeCell ref="AZ27:BA27"/>
    <mergeCell ref="AZ28:BA28"/>
    <mergeCell ref="AZ29:BA29"/>
    <mergeCell ref="BB29:BC29"/>
    <mergeCell ref="C20:C24"/>
    <mergeCell ref="AZ20:AZ21"/>
    <mergeCell ref="BA20:BA21"/>
    <mergeCell ref="BB20:BB23"/>
    <mergeCell ref="BC20:BC23"/>
    <mergeCell ref="BD20:BD24"/>
    <mergeCell ref="AZ22:BA22"/>
    <mergeCell ref="AZ23:BA23"/>
    <mergeCell ref="AZ24:BA24"/>
    <mergeCell ref="BB24:BC24"/>
    <mergeCell ref="C15:C19"/>
    <mergeCell ref="AZ15:AZ16"/>
    <mergeCell ref="BA15:BA16"/>
    <mergeCell ref="BB15:BB18"/>
    <mergeCell ref="BC15:BC18"/>
    <mergeCell ref="T15:AA19"/>
    <mergeCell ref="BD15:BD19"/>
    <mergeCell ref="AZ17:BA17"/>
    <mergeCell ref="AZ18:BA18"/>
    <mergeCell ref="AZ19:BA19"/>
    <mergeCell ref="BB19:BC19"/>
    <mergeCell ref="C10:C14"/>
    <mergeCell ref="AZ10:AZ11"/>
    <mergeCell ref="BA10:BA11"/>
    <mergeCell ref="BB10:BB13"/>
    <mergeCell ref="BC10:BC13"/>
    <mergeCell ref="L10:S14"/>
    <mergeCell ref="BD10:BD14"/>
    <mergeCell ref="AZ12:BA12"/>
    <mergeCell ref="AZ13:BA13"/>
    <mergeCell ref="AZ14:BA14"/>
    <mergeCell ref="BB14:BC14"/>
    <mergeCell ref="C5:C9"/>
    <mergeCell ref="AZ5:AZ6"/>
    <mergeCell ref="BA5:BA6"/>
    <mergeCell ref="BB5:BB8"/>
    <mergeCell ref="BC5:BC8"/>
    <mergeCell ref="D5:K9"/>
    <mergeCell ref="BD5:BD9"/>
    <mergeCell ref="AZ7:BA7"/>
    <mergeCell ref="AZ8:BA8"/>
    <mergeCell ref="AZ9:BA9"/>
    <mergeCell ref="BB9:BC9"/>
    <mergeCell ref="AS4:AY4"/>
    <mergeCell ref="E4:K4"/>
    <mergeCell ref="M4:S4"/>
    <mergeCell ref="U4:AA4"/>
    <mergeCell ref="AC4:AI4"/>
    <mergeCell ref="AK4:AQ4"/>
  </mergeCells>
  <phoneticPr fontId="2"/>
  <pageMargins left="0.86614173228346458" right="0.35433070866141736" top="1.0629921259842521" bottom="0.59055118110236227" header="0.51181102362204722" footer="0.51181102362204722"/>
  <pageSetup paperSize="9" orientation="landscape" r:id="rId1"/>
  <headerFooter alignWithMargins="0">
    <oddFooter>&amp;C
-18-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E34"/>
  <sheetViews>
    <sheetView zoomScale="110" zoomScaleNormal="110" workbookViewId="0">
      <selection activeCell="B4" sqref="B4:BD34"/>
    </sheetView>
  </sheetViews>
  <sheetFormatPr defaultColWidth="7.625" defaultRowHeight="13.5"/>
  <cols>
    <col min="1" max="1" width="4" customWidth="1"/>
    <col min="2" max="2" width="2.625" customWidth="1"/>
    <col min="3" max="3" width="12.625" customWidth="1"/>
    <col min="4" max="4" width="1.875" customWidth="1"/>
    <col min="5" max="5" width="1.75" customWidth="1"/>
    <col min="6" max="6" width="2.125" hidden="1" customWidth="1"/>
    <col min="7" max="7" width="3" customWidth="1"/>
    <col min="8" max="8" width="2.125" customWidth="1"/>
    <col min="9" max="9" width="2.875" customWidth="1"/>
    <col min="10" max="10" width="2.125" hidden="1" customWidth="1"/>
    <col min="11" max="11" width="1.875" customWidth="1"/>
    <col min="12" max="13" width="2.125" customWidth="1"/>
    <col min="14" max="14" width="2.125" hidden="1" customWidth="1"/>
    <col min="15" max="15" width="2.75" customWidth="1"/>
    <col min="16" max="16" width="2.125" customWidth="1"/>
    <col min="17" max="17" width="2.625" customWidth="1"/>
    <col min="18" max="18" width="2.125" hidden="1" customWidth="1"/>
    <col min="19" max="19" width="2.125" customWidth="1"/>
    <col min="20" max="20" width="2.5" customWidth="1"/>
    <col min="21" max="21" width="2" customWidth="1"/>
    <col min="22" max="22" width="2.125" hidden="1" customWidth="1"/>
    <col min="23" max="23" width="2.75" customWidth="1"/>
    <col min="24" max="24" width="2.125" customWidth="1"/>
    <col min="25" max="25" width="2.625" customWidth="1"/>
    <col min="26" max="26" width="0.125" hidden="1" customWidth="1"/>
    <col min="27" max="27" width="2.125" customWidth="1"/>
    <col min="28" max="28" width="2.25" customWidth="1"/>
    <col min="29" max="29" width="2.125" customWidth="1"/>
    <col min="30" max="30" width="2.125" hidden="1" customWidth="1"/>
    <col min="31" max="31" width="2.75" customWidth="1"/>
    <col min="32" max="32" width="2.125" customWidth="1"/>
    <col min="33" max="33" width="2.625" customWidth="1"/>
    <col min="34" max="34" width="0.125" hidden="1" customWidth="1"/>
    <col min="35" max="35" width="1.875" customWidth="1"/>
    <col min="36" max="37" width="2.125" customWidth="1"/>
    <col min="38" max="38" width="2.125" hidden="1" customWidth="1"/>
    <col min="39" max="39" width="2.625" customWidth="1"/>
    <col min="40" max="40" width="2.125" customWidth="1"/>
    <col min="41" max="41" width="2.625" customWidth="1"/>
    <col min="42" max="42" width="2.125" hidden="1" customWidth="1"/>
    <col min="43" max="45" width="2.125" customWidth="1"/>
    <col min="46" max="46" width="2.125" hidden="1" customWidth="1"/>
    <col min="47" max="47" width="2.625" customWidth="1"/>
    <col min="48" max="48" width="2.125" customWidth="1"/>
    <col min="49" max="49" width="2.625" customWidth="1"/>
    <col min="50" max="50" width="2.125" hidden="1" customWidth="1"/>
    <col min="51" max="51" width="2.125" customWidth="1"/>
    <col min="52" max="52" width="3.125" customWidth="1"/>
    <col min="53" max="53" width="3" customWidth="1"/>
    <col min="54" max="55" width="3.625" customWidth="1"/>
    <col min="56" max="56" width="4.125" customWidth="1"/>
  </cols>
  <sheetData>
    <row r="1" spans="2:57" ht="18.75">
      <c r="B1" s="1" t="s">
        <v>93</v>
      </c>
    </row>
    <row r="2" spans="2:57">
      <c r="B2" s="34" t="s">
        <v>94</v>
      </c>
    </row>
    <row r="3" spans="2:57">
      <c r="B3" s="37" t="s">
        <v>95</v>
      </c>
    </row>
    <row r="4" spans="2:57" ht="18" customHeight="1">
      <c r="B4" s="122"/>
      <c r="C4" s="123" t="s">
        <v>6</v>
      </c>
      <c r="D4" s="123">
        <v>1</v>
      </c>
      <c r="E4" s="189" t="str">
        <f>C5</f>
        <v>筑紫女学院大学</v>
      </c>
      <c r="F4" s="192"/>
      <c r="G4" s="192"/>
      <c r="H4" s="192"/>
      <c r="I4" s="192"/>
      <c r="J4" s="192"/>
      <c r="K4" s="193"/>
      <c r="L4" s="124">
        <v>2</v>
      </c>
      <c r="M4" s="189" t="str">
        <f>C10</f>
        <v>熊本大学</v>
      </c>
      <c r="N4" s="192"/>
      <c r="O4" s="192"/>
      <c r="P4" s="192"/>
      <c r="Q4" s="192"/>
      <c r="R4" s="192"/>
      <c r="S4" s="193"/>
      <c r="T4" s="124">
        <v>3</v>
      </c>
      <c r="U4" s="189" t="str">
        <f>C15</f>
        <v>西南学院大学</v>
      </c>
      <c r="V4" s="192"/>
      <c r="W4" s="192"/>
      <c r="X4" s="192"/>
      <c r="Y4" s="192"/>
      <c r="Z4" s="192"/>
      <c r="AA4" s="193"/>
      <c r="AB4" s="124">
        <v>4</v>
      </c>
      <c r="AC4" s="189" t="str">
        <f>C20</f>
        <v>長崎大学</v>
      </c>
      <c r="AD4" s="192"/>
      <c r="AE4" s="192"/>
      <c r="AF4" s="192"/>
      <c r="AG4" s="192"/>
      <c r="AH4" s="192"/>
      <c r="AI4" s="193"/>
      <c r="AJ4" s="124">
        <v>5</v>
      </c>
      <c r="AK4" s="189" t="str">
        <f>C25</f>
        <v>中九州短期大学</v>
      </c>
      <c r="AL4" s="192"/>
      <c r="AM4" s="192"/>
      <c r="AN4" s="192"/>
      <c r="AO4" s="192"/>
      <c r="AP4" s="192"/>
      <c r="AQ4" s="193"/>
      <c r="AR4" s="124">
        <v>6</v>
      </c>
      <c r="AS4" s="189">
        <f>C30</f>
        <v>0</v>
      </c>
      <c r="AT4" s="190"/>
      <c r="AU4" s="190"/>
      <c r="AV4" s="190"/>
      <c r="AW4" s="190"/>
      <c r="AX4" s="190"/>
      <c r="AY4" s="191"/>
      <c r="AZ4" s="125" t="s">
        <v>14</v>
      </c>
      <c r="BA4" s="126" t="s">
        <v>15</v>
      </c>
      <c r="BB4" s="127" t="s">
        <v>179</v>
      </c>
      <c r="BC4" s="126" t="s">
        <v>180</v>
      </c>
      <c r="BD4" s="128" t="s">
        <v>2</v>
      </c>
      <c r="BE4" s="3"/>
    </row>
    <row r="5" spans="2:57" ht="12.95" customHeight="1">
      <c r="B5" s="194">
        <v>1</v>
      </c>
      <c r="C5" s="227" t="s">
        <v>75</v>
      </c>
      <c r="D5" s="216"/>
      <c r="E5" s="217"/>
      <c r="F5" s="217"/>
      <c r="G5" s="217"/>
      <c r="H5" s="217"/>
      <c r="I5" s="217"/>
      <c r="J5" s="217"/>
      <c r="K5" s="218"/>
      <c r="L5" s="129" t="s">
        <v>31</v>
      </c>
      <c r="M5" s="130"/>
      <c r="N5" s="130"/>
      <c r="O5" s="130"/>
      <c r="P5" s="130"/>
      <c r="Q5" s="130"/>
      <c r="R5" s="130"/>
      <c r="S5" s="130"/>
      <c r="T5" s="129" t="s">
        <v>30</v>
      </c>
      <c r="U5" s="130"/>
      <c r="V5" s="130"/>
      <c r="W5" s="130"/>
      <c r="X5" s="130"/>
      <c r="Y5" s="130"/>
      <c r="Z5" s="130"/>
      <c r="AA5" s="130"/>
      <c r="AB5" s="129" t="s">
        <v>106</v>
      </c>
      <c r="AC5" s="130"/>
      <c r="AD5" s="130"/>
      <c r="AE5" s="130"/>
      <c r="AF5" s="130"/>
      <c r="AG5" s="130"/>
      <c r="AH5" s="130"/>
      <c r="AI5" s="130"/>
      <c r="AJ5" s="129" t="s">
        <v>30</v>
      </c>
      <c r="AK5" s="130"/>
      <c r="AL5" s="130"/>
      <c r="AM5" s="130"/>
      <c r="AN5" s="130"/>
      <c r="AO5" s="130"/>
      <c r="AP5" s="130"/>
      <c r="AQ5" s="130"/>
      <c r="AR5" s="129"/>
      <c r="AS5" s="130"/>
      <c r="AT5" s="130"/>
      <c r="AU5" s="130"/>
      <c r="AV5" s="130"/>
      <c r="AW5" s="130"/>
      <c r="AX5" s="130"/>
      <c r="AY5" s="131"/>
      <c r="AZ5" s="194">
        <f>COUNTIF(D5:AY5,"○")</f>
        <v>1</v>
      </c>
      <c r="BA5" s="194">
        <f>COUNTIF(D5:AY5,"●")</f>
        <v>3</v>
      </c>
      <c r="BB5" s="194">
        <f>E7+M7+U7+AC7+AK7+AS7</f>
        <v>2</v>
      </c>
      <c r="BC5" s="194">
        <f>S7+AA7+AI7+AQ7+AY7</f>
        <v>8</v>
      </c>
      <c r="BD5" s="198">
        <v>5</v>
      </c>
      <c r="BE5" s="3"/>
    </row>
    <row r="6" spans="2:57" ht="12.95" customHeight="1">
      <c r="B6" s="225"/>
      <c r="C6" s="228"/>
      <c r="D6" s="219"/>
      <c r="E6" s="220"/>
      <c r="F6" s="220"/>
      <c r="G6" s="220"/>
      <c r="H6" s="220"/>
      <c r="I6" s="220"/>
      <c r="J6" s="220"/>
      <c r="K6" s="221"/>
      <c r="L6" s="132"/>
      <c r="M6" s="133"/>
      <c r="N6" s="130"/>
      <c r="O6" s="134">
        <v>12</v>
      </c>
      <c r="P6" s="130" t="s">
        <v>28</v>
      </c>
      <c r="Q6" s="134">
        <v>25</v>
      </c>
      <c r="R6" s="130"/>
      <c r="S6" s="130"/>
      <c r="T6" s="132"/>
      <c r="U6" s="133"/>
      <c r="V6" s="130"/>
      <c r="W6" s="134">
        <v>25</v>
      </c>
      <c r="X6" s="130" t="s">
        <v>28</v>
      </c>
      <c r="Y6" s="134">
        <v>21</v>
      </c>
      <c r="Z6" s="130"/>
      <c r="AA6" s="130"/>
      <c r="AB6" s="132"/>
      <c r="AC6" s="133"/>
      <c r="AD6" s="130"/>
      <c r="AE6" s="134">
        <v>27</v>
      </c>
      <c r="AF6" s="130" t="s">
        <v>27</v>
      </c>
      <c r="AG6" s="134">
        <v>29</v>
      </c>
      <c r="AH6" s="130"/>
      <c r="AI6" s="130"/>
      <c r="AJ6" s="132"/>
      <c r="AK6" s="133"/>
      <c r="AL6" s="130"/>
      <c r="AM6" s="134">
        <v>11</v>
      </c>
      <c r="AN6" s="130" t="s">
        <v>26</v>
      </c>
      <c r="AO6" s="134">
        <v>25</v>
      </c>
      <c r="AP6" s="130"/>
      <c r="AQ6" s="130"/>
      <c r="AR6" s="132"/>
      <c r="AS6" s="133"/>
      <c r="AT6" s="130"/>
      <c r="AU6" s="134">
        <v>0</v>
      </c>
      <c r="AV6" s="130" t="s">
        <v>28</v>
      </c>
      <c r="AW6" s="134">
        <v>0</v>
      </c>
      <c r="AX6" s="130"/>
      <c r="AY6" s="131"/>
      <c r="AZ6" s="195"/>
      <c r="BA6" s="195"/>
      <c r="BB6" s="196"/>
      <c r="BC6" s="196"/>
      <c r="BD6" s="199"/>
    </row>
    <row r="7" spans="2:57" ht="12.95" customHeight="1">
      <c r="B7" s="225"/>
      <c r="C7" s="228"/>
      <c r="D7" s="219"/>
      <c r="E7" s="220"/>
      <c r="F7" s="220"/>
      <c r="G7" s="220"/>
      <c r="H7" s="220"/>
      <c r="I7" s="220"/>
      <c r="J7" s="220"/>
      <c r="K7" s="221"/>
      <c r="L7" s="132"/>
      <c r="M7" s="130">
        <v>1</v>
      </c>
      <c r="N7" s="130"/>
      <c r="O7" s="134">
        <v>25</v>
      </c>
      <c r="P7" s="130" t="s">
        <v>28</v>
      </c>
      <c r="Q7" s="134">
        <v>17</v>
      </c>
      <c r="R7" s="130"/>
      <c r="S7" s="130">
        <v>2</v>
      </c>
      <c r="T7" s="132"/>
      <c r="U7" s="130">
        <v>1</v>
      </c>
      <c r="V7" s="130"/>
      <c r="W7" s="134">
        <v>22</v>
      </c>
      <c r="X7" s="130" t="s">
        <v>28</v>
      </c>
      <c r="Y7" s="134">
        <v>25</v>
      </c>
      <c r="Z7" s="130"/>
      <c r="AA7" s="130">
        <v>2</v>
      </c>
      <c r="AB7" s="132"/>
      <c r="AC7" s="130">
        <v>0</v>
      </c>
      <c r="AD7" s="130"/>
      <c r="AE7" s="134">
        <v>16</v>
      </c>
      <c r="AF7" s="130" t="s">
        <v>26</v>
      </c>
      <c r="AG7" s="134">
        <v>25</v>
      </c>
      <c r="AH7" s="130"/>
      <c r="AI7" s="130">
        <v>2</v>
      </c>
      <c r="AJ7" s="132"/>
      <c r="AK7" s="130">
        <v>0</v>
      </c>
      <c r="AL7" s="130"/>
      <c r="AM7" s="134">
        <v>15</v>
      </c>
      <c r="AN7" s="130" t="s">
        <v>27</v>
      </c>
      <c r="AO7" s="134">
        <v>25</v>
      </c>
      <c r="AP7" s="130"/>
      <c r="AQ7" s="130">
        <v>2</v>
      </c>
      <c r="AR7" s="132"/>
      <c r="AS7" s="130">
        <v>0</v>
      </c>
      <c r="AT7" s="130"/>
      <c r="AU7" s="134">
        <v>0</v>
      </c>
      <c r="AV7" s="130" t="s">
        <v>28</v>
      </c>
      <c r="AW7" s="134">
        <v>0</v>
      </c>
      <c r="AX7" s="130"/>
      <c r="AY7" s="131">
        <v>0</v>
      </c>
      <c r="AZ7" s="200">
        <f>SUM(O5:O9,W5:W9,G6:G8,AE5:AE9,AM5:AM9,AU5:AU9)</f>
        <v>192</v>
      </c>
      <c r="BA7" s="201"/>
      <c r="BB7" s="196"/>
      <c r="BC7" s="196"/>
      <c r="BD7" s="199"/>
    </row>
    <row r="8" spans="2:57" ht="12.95" customHeight="1">
      <c r="B8" s="225"/>
      <c r="C8" s="228"/>
      <c r="D8" s="219"/>
      <c r="E8" s="220"/>
      <c r="F8" s="220"/>
      <c r="G8" s="220"/>
      <c r="H8" s="220"/>
      <c r="I8" s="220"/>
      <c r="J8" s="220"/>
      <c r="K8" s="221"/>
      <c r="L8" s="132"/>
      <c r="M8" s="130"/>
      <c r="N8" s="130"/>
      <c r="O8" s="134">
        <v>17</v>
      </c>
      <c r="P8" s="130" t="s">
        <v>108</v>
      </c>
      <c r="Q8" s="134">
        <v>25</v>
      </c>
      <c r="R8" s="130"/>
      <c r="S8" s="130"/>
      <c r="T8" s="132"/>
      <c r="U8" s="130"/>
      <c r="V8" s="130"/>
      <c r="W8" s="134">
        <v>22</v>
      </c>
      <c r="X8" s="130" t="s">
        <v>109</v>
      </c>
      <c r="Y8" s="134">
        <v>25</v>
      </c>
      <c r="Z8" s="130"/>
      <c r="AA8" s="130"/>
      <c r="AB8" s="132"/>
      <c r="AC8" s="130"/>
      <c r="AD8" s="130"/>
      <c r="AE8" s="134"/>
      <c r="AF8" s="130"/>
      <c r="AG8" s="134"/>
      <c r="AH8" s="130"/>
      <c r="AI8" s="130"/>
      <c r="AJ8" s="132"/>
      <c r="AK8" s="130"/>
      <c r="AL8" s="130"/>
      <c r="AM8" s="134"/>
      <c r="AN8" s="130"/>
      <c r="AO8" s="134"/>
      <c r="AP8" s="130"/>
      <c r="AQ8" s="130"/>
      <c r="AR8" s="132"/>
      <c r="AS8" s="130"/>
      <c r="AT8" s="130"/>
      <c r="AU8" s="134"/>
      <c r="AV8" s="130"/>
      <c r="AW8" s="134"/>
      <c r="AX8" s="130"/>
      <c r="AY8" s="131"/>
      <c r="AZ8" s="200">
        <f>SUM(Q5:Q9,Y5:Z9,I6:I8,AG5:AG9,AO5:AO9,AW5:AX9)</f>
        <v>242</v>
      </c>
      <c r="BA8" s="202"/>
      <c r="BB8" s="197"/>
      <c r="BC8" s="197"/>
      <c r="BD8" s="199"/>
    </row>
    <row r="9" spans="2:57" ht="12.95" customHeight="1">
      <c r="B9" s="226"/>
      <c r="C9" s="229"/>
      <c r="D9" s="222"/>
      <c r="E9" s="223"/>
      <c r="F9" s="223"/>
      <c r="G9" s="223"/>
      <c r="H9" s="223"/>
      <c r="I9" s="223"/>
      <c r="J9" s="223"/>
      <c r="K9" s="224"/>
      <c r="L9" s="135"/>
      <c r="M9" s="136"/>
      <c r="N9" s="136"/>
      <c r="O9" s="136"/>
      <c r="P9" s="136"/>
      <c r="Q9" s="136"/>
      <c r="R9" s="136"/>
      <c r="S9" s="136"/>
      <c r="T9" s="135"/>
      <c r="U9" s="136"/>
      <c r="V9" s="136"/>
      <c r="W9" s="136"/>
      <c r="X9" s="136"/>
      <c r="Y9" s="136"/>
      <c r="Z9" s="136"/>
      <c r="AA9" s="136"/>
      <c r="AB9" s="135"/>
      <c r="AC9" s="136"/>
      <c r="AD9" s="136"/>
      <c r="AE9" s="136"/>
      <c r="AF9" s="136"/>
      <c r="AG9" s="136"/>
      <c r="AH9" s="136"/>
      <c r="AI9" s="136"/>
      <c r="AJ9" s="135"/>
      <c r="AK9" s="136"/>
      <c r="AL9" s="136"/>
      <c r="AM9" s="136"/>
      <c r="AN9" s="136"/>
      <c r="AO9" s="136"/>
      <c r="AP9" s="136"/>
      <c r="AQ9" s="136"/>
      <c r="AR9" s="135"/>
      <c r="AS9" s="136"/>
      <c r="AT9" s="136"/>
      <c r="AU9" s="136"/>
      <c r="AV9" s="136"/>
      <c r="AW9" s="136"/>
      <c r="AX9" s="136"/>
      <c r="AY9" s="137"/>
      <c r="AZ9" s="203">
        <f>IF(AZ8&gt;0,AZ7/AZ8,"-")</f>
        <v>0.79338842975206614</v>
      </c>
      <c r="BA9" s="204"/>
      <c r="BB9" s="203">
        <f>IF(BC5&gt;0,BB5/BC5,"-")</f>
        <v>0.25</v>
      </c>
      <c r="BC9" s="205"/>
      <c r="BD9" s="199"/>
    </row>
    <row r="10" spans="2:57" ht="12.95" customHeight="1">
      <c r="B10" s="194">
        <v>2</v>
      </c>
      <c r="C10" s="230" t="s">
        <v>76</v>
      </c>
      <c r="D10" s="39" t="s">
        <v>31</v>
      </c>
      <c r="E10" s="130"/>
      <c r="F10" s="126"/>
      <c r="G10" s="126"/>
      <c r="H10" s="126"/>
      <c r="I10" s="126"/>
      <c r="J10" s="126"/>
      <c r="K10" s="126"/>
      <c r="L10" s="207"/>
      <c r="M10" s="208"/>
      <c r="N10" s="208"/>
      <c r="O10" s="208"/>
      <c r="P10" s="208"/>
      <c r="Q10" s="208"/>
      <c r="R10" s="208"/>
      <c r="S10" s="209"/>
      <c r="T10" s="132" t="s">
        <v>32</v>
      </c>
      <c r="U10" s="130"/>
      <c r="V10" s="130"/>
      <c r="W10" s="130"/>
      <c r="X10" s="130"/>
      <c r="Y10" s="130"/>
      <c r="Z10" s="130"/>
      <c r="AA10" s="130"/>
      <c r="AB10" s="132" t="s">
        <v>30</v>
      </c>
      <c r="AC10" s="130"/>
      <c r="AD10" s="130"/>
      <c r="AE10" s="130"/>
      <c r="AF10" s="130"/>
      <c r="AG10" s="130"/>
      <c r="AH10" s="130"/>
      <c r="AI10" s="130"/>
      <c r="AJ10" s="132" t="s">
        <v>30</v>
      </c>
      <c r="AK10" s="130"/>
      <c r="AL10" s="130"/>
      <c r="AM10" s="130"/>
      <c r="AN10" s="130"/>
      <c r="AO10" s="130"/>
      <c r="AP10" s="130"/>
      <c r="AQ10" s="130"/>
      <c r="AR10" s="132"/>
      <c r="AS10" s="130"/>
      <c r="AT10" s="130"/>
      <c r="AU10" s="130"/>
      <c r="AV10" s="130"/>
      <c r="AW10" s="130"/>
      <c r="AX10" s="130"/>
      <c r="AY10" s="131"/>
      <c r="AZ10" s="194">
        <f>COUNTIF(D10:AY10,"○")</f>
        <v>2</v>
      </c>
      <c r="BA10" s="194">
        <f>COUNTIF(D10:AY10,"●")</f>
        <v>2</v>
      </c>
      <c r="BB10" s="194">
        <f>E12+M12+U12+AC12+AK12+AS12</f>
        <v>5</v>
      </c>
      <c r="BC10" s="194">
        <f>K12+S12+AA12+AI12+AQ12+AY12</f>
        <v>5</v>
      </c>
      <c r="BD10" s="198">
        <v>3</v>
      </c>
    </row>
    <row r="11" spans="2:57" ht="12.95" customHeight="1">
      <c r="B11" s="225"/>
      <c r="C11" s="231"/>
      <c r="D11" s="39"/>
      <c r="E11" s="133"/>
      <c r="F11" s="130"/>
      <c r="G11" s="130">
        <v>25</v>
      </c>
      <c r="H11" s="130" t="s">
        <v>26</v>
      </c>
      <c r="I11" s="130">
        <v>12</v>
      </c>
      <c r="J11" s="130"/>
      <c r="K11" s="130"/>
      <c r="L11" s="210"/>
      <c r="M11" s="211"/>
      <c r="N11" s="211"/>
      <c r="O11" s="211"/>
      <c r="P11" s="211"/>
      <c r="Q11" s="211"/>
      <c r="R11" s="211"/>
      <c r="S11" s="212"/>
      <c r="T11" s="132"/>
      <c r="U11" s="133"/>
      <c r="V11" s="130"/>
      <c r="W11" s="134">
        <v>25</v>
      </c>
      <c r="X11" s="130" t="s">
        <v>28</v>
      </c>
      <c r="Y11" s="134">
        <v>19</v>
      </c>
      <c r="Z11" s="130"/>
      <c r="AA11" s="130"/>
      <c r="AB11" s="132"/>
      <c r="AC11" s="133"/>
      <c r="AD11" s="130"/>
      <c r="AE11" s="134">
        <v>21</v>
      </c>
      <c r="AF11" s="130" t="s">
        <v>26</v>
      </c>
      <c r="AG11" s="134">
        <v>25</v>
      </c>
      <c r="AH11" s="130"/>
      <c r="AI11" s="130"/>
      <c r="AJ11" s="132"/>
      <c r="AK11" s="133"/>
      <c r="AL11" s="130"/>
      <c r="AM11" s="134">
        <v>25</v>
      </c>
      <c r="AN11" s="130" t="s">
        <v>28</v>
      </c>
      <c r="AO11" s="134">
        <v>23</v>
      </c>
      <c r="AP11" s="130"/>
      <c r="AQ11" s="130"/>
      <c r="AR11" s="132"/>
      <c r="AS11" s="133"/>
      <c r="AT11" s="130"/>
      <c r="AU11" s="134">
        <v>0</v>
      </c>
      <c r="AV11" s="130" t="s">
        <v>28</v>
      </c>
      <c r="AW11" s="134">
        <v>0</v>
      </c>
      <c r="AX11" s="130"/>
      <c r="AY11" s="131"/>
      <c r="AZ11" s="195"/>
      <c r="BA11" s="195"/>
      <c r="BB11" s="196"/>
      <c r="BC11" s="196"/>
      <c r="BD11" s="199"/>
    </row>
    <row r="12" spans="2:57" ht="12.95" customHeight="1">
      <c r="B12" s="225"/>
      <c r="C12" s="231"/>
      <c r="D12" s="39"/>
      <c r="E12" s="130">
        <v>2</v>
      </c>
      <c r="F12" s="130"/>
      <c r="G12" s="130">
        <v>17</v>
      </c>
      <c r="H12" s="130" t="s">
        <v>28</v>
      </c>
      <c r="I12" s="130">
        <v>25</v>
      </c>
      <c r="J12" s="130"/>
      <c r="K12" s="130">
        <v>1</v>
      </c>
      <c r="L12" s="210"/>
      <c r="M12" s="211"/>
      <c r="N12" s="211"/>
      <c r="O12" s="211"/>
      <c r="P12" s="211"/>
      <c r="Q12" s="211"/>
      <c r="R12" s="211"/>
      <c r="S12" s="212"/>
      <c r="T12" s="132"/>
      <c r="U12" s="130">
        <v>2</v>
      </c>
      <c r="V12" s="130"/>
      <c r="W12" s="134">
        <v>25</v>
      </c>
      <c r="X12" s="130" t="s">
        <v>28</v>
      </c>
      <c r="Y12" s="134">
        <v>20</v>
      </c>
      <c r="Z12" s="130"/>
      <c r="AA12" s="130">
        <v>0</v>
      </c>
      <c r="AB12" s="132"/>
      <c r="AC12" s="130">
        <v>0</v>
      </c>
      <c r="AD12" s="130"/>
      <c r="AE12" s="134">
        <v>21</v>
      </c>
      <c r="AF12" s="130" t="s">
        <v>28</v>
      </c>
      <c r="AG12" s="134">
        <v>25</v>
      </c>
      <c r="AH12" s="130"/>
      <c r="AI12" s="130">
        <v>2</v>
      </c>
      <c r="AJ12" s="132"/>
      <c r="AK12" s="130">
        <v>1</v>
      </c>
      <c r="AL12" s="130"/>
      <c r="AM12" s="134">
        <v>15</v>
      </c>
      <c r="AN12" s="130" t="s">
        <v>28</v>
      </c>
      <c r="AO12" s="134">
        <v>25</v>
      </c>
      <c r="AP12" s="130"/>
      <c r="AQ12" s="130">
        <v>2</v>
      </c>
      <c r="AR12" s="132"/>
      <c r="AS12" s="130">
        <v>0</v>
      </c>
      <c r="AT12" s="130"/>
      <c r="AU12" s="134">
        <v>0</v>
      </c>
      <c r="AV12" s="130" t="s">
        <v>26</v>
      </c>
      <c r="AW12" s="134">
        <v>0</v>
      </c>
      <c r="AX12" s="130"/>
      <c r="AY12" s="131">
        <v>0</v>
      </c>
      <c r="AZ12" s="200">
        <f>SUM(O11:O13,W10:W14,G10:G14,AE10:AE14,AM10:AM14,AU11:AU14)</f>
        <v>209</v>
      </c>
      <c r="BA12" s="201"/>
      <c r="BB12" s="196"/>
      <c r="BC12" s="196"/>
      <c r="BD12" s="199"/>
    </row>
    <row r="13" spans="2:57" ht="12.95" customHeight="1">
      <c r="B13" s="225"/>
      <c r="C13" s="231"/>
      <c r="D13" s="39"/>
      <c r="E13" s="130"/>
      <c r="F13" s="130"/>
      <c r="G13" s="130">
        <v>25</v>
      </c>
      <c r="H13" s="130" t="s">
        <v>108</v>
      </c>
      <c r="I13" s="130">
        <v>17</v>
      </c>
      <c r="J13" s="130"/>
      <c r="K13" s="130"/>
      <c r="L13" s="210"/>
      <c r="M13" s="211"/>
      <c r="N13" s="211"/>
      <c r="O13" s="211"/>
      <c r="P13" s="211"/>
      <c r="Q13" s="211"/>
      <c r="R13" s="211"/>
      <c r="S13" s="212"/>
      <c r="T13" s="132"/>
      <c r="U13" s="130"/>
      <c r="V13" s="130"/>
      <c r="W13" s="134"/>
      <c r="X13" s="130"/>
      <c r="Y13" s="134"/>
      <c r="Z13" s="130"/>
      <c r="AA13" s="130"/>
      <c r="AB13" s="132"/>
      <c r="AC13" s="130"/>
      <c r="AD13" s="130"/>
      <c r="AE13" s="134"/>
      <c r="AF13" s="130"/>
      <c r="AG13" s="134"/>
      <c r="AH13" s="130"/>
      <c r="AI13" s="130"/>
      <c r="AJ13" s="132"/>
      <c r="AK13" s="130"/>
      <c r="AL13" s="130"/>
      <c r="AM13" s="134">
        <v>10</v>
      </c>
      <c r="AN13" s="130" t="s">
        <v>29</v>
      </c>
      <c r="AO13" s="134">
        <v>25</v>
      </c>
      <c r="AP13" s="130"/>
      <c r="AQ13" s="130"/>
      <c r="AR13" s="132"/>
      <c r="AS13" s="130"/>
      <c r="AT13" s="130"/>
      <c r="AU13" s="134"/>
      <c r="AV13" s="130"/>
      <c r="AW13" s="134"/>
      <c r="AX13" s="130"/>
      <c r="AY13" s="131"/>
      <c r="AZ13" s="200">
        <f>SUM(Q11:Q13,Y10:Z14,I10:J14,AG10:AH14,AO10:AP14,AW10:AW14)</f>
        <v>216</v>
      </c>
      <c r="BA13" s="202"/>
      <c r="BB13" s="197"/>
      <c r="BC13" s="197"/>
      <c r="BD13" s="199"/>
    </row>
    <row r="14" spans="2:57" ht="12.95" customHeight="1">
      <c r="B14" s="226"/>
      <c r="C14" s="232"/>
      <c r="D14" s="138"/>
      <c r="E14" s="136"/>
      <c r="F14" s="136"/>
      <c r="G14" s="136"/>
      <c r="H14" s="136"/>
      <c r="I14" s="136"/>
      <c r="J14" s="136"/>
      <c r="K14" s="136"/>
      <c r="L14" s="213"/>
      <c r="M14" s="214"/>
      <c r="N14" s="214"/>
      <c r="O14" s="214"/>
      <c r="P14" s="214"/>
      <c r="Q14" s="214"/>
      <c r="R14" s="214"/>
      <c r="S14" s="215"/>
      <c r="T14" s="135"/>
      <c r="U14" s="136"/>
      <c r="V14" s="136"/>
      <c r="W14" s="136"/>
      <c r="X14" s="136"/>
      <c r="Y14" s="136"/>
      <c r="Z14" s="136"/>
      <c r="AA14" s="136"/>
      <c r="AB14" s="135"/>
      <c r="AC14" s="136"/>
      <c r="AD14" s="136"/>
      <c r="AE14" s="136"/>
      <c r="AF14" s="136"/>
      <c r="AG14" s="136"/>
      <c r="AH14" s="136"/>
      <c r="AI14" s="136"/>
      <c r="AJ14" s="135"/>
      <c r="AK14" s="136"/>
      <c r="AL14" s="136"/>
      <c r="AM14" s="136"/>
      <c r="AN14" s="136"/>
      <c r="AO14" s="136"/>
      <c r="AP14" s="136"/>
      <c r="AQ14" s="136"/>
      <c r="AR14" s="135"/>
      <c r="AS14" s="136"/>
      <c r="AT14" s="136"/>
      <c r="AU14" s="136"/>
      <c r="AV14" s="136"/>
      <c r="AW14" s="136"/>
      <c r="AX14" s="136"/>
      <c r="AY14" s="137"/>
      <c r="AZ14" s="203">
        <f>IF(AZ13&gt;0,AZ12/AZ13,"-")</f>
        <v>0.96759259259259256</v>
      </c>
      <c r="BA14" s="204"/>
      <c r="BB14" s="203">
        <f>IF(BC10&gt;0,BB10/BC10,"-")</f>
        <v>1</v>
      </c>
      <c r="BC14" s="205"/>
      <c r="BD14" s="199"/>
    </row>
    <row r="15" spans="2:57" ht="12.95" customHeight="1">
      <c r="B15" s="194">
        <v>3</v>
      </c>
      <c r="C15" s="230" t="s">
        <v>77</v>
      </c>
      <c r="D15" s="39" t="s">
        <v>107</v>
      </c>
      <c r="E15" s="130"/>
      <c r="F15" s="126"/>
      <c r="G15" s="126"/>
      <c r="H15" s="126"/>
      <c r="I15" s="126"/>
      <c r="J15" s="126"/>
      <c r="K15" s="125"/>
      <c r="L15" s="130" t="s">
        <v>30</v>
      </c>
      <c r="M15" s="130"/>
      <c r="N15" s="126"/>
      <c r="O15" s="126"/>
      <c r="P15" s="126"/>
      <c r="Q15" s="126"/>
      <c r="R15" s="126"/>
      <c r="S15" s="126"/>
      <c r="T15" s="207"/>
      <c r="U15" s="208"/>
      <c r="V15" s="208"/>
      <c r="W15" s="208"/>
      <c r="X15" s="208"/>
      <c r="Y15" s="208"/>
      <c r="Z15" s="208"/>
      <c r="AA15" s="209"/>
      <c r="AB15" s="132" t="s">
        <v>30</v>
      </c>
      <c r="AC15" s="130"/>
      <c r="AD15" s="130"/>
      <c r="AE15" s="130"/>
      <c r="AF15" s="130"/>
      <c r="AG15" s="130"/>
      <c r="AH15" s="130"/>
      <c r="AI15" s="130"/>
      <c r="AJ15" s="132" t="s">
        <v>30</v>
      </c>
      <c r="AK15" s="130"/>
      <c r="AL15" s="130"/>
      <c r="AM15" s="130"/>
      <c r="AN15" s="130"/>
      <c r="AO15" s="130"/>
      <c r="AP15" s="130"/>
      <c r="AQ15" s="130"/>
      <c r="AR15" s="132"/>
      <c r="AS15" s="130"/>
      <c r="AT15" s="130"/>
      <c r="AU15" s="130"/>
      <c r="AV15" s="130"/>
      <c r="AW15" s="130"/>
      <c r="AX15" s="130"/>
      <c r="AY15" s="131"/>
      <c r="AZ15" s="194">
        <f>COUNTIF(D15:AY15,"○")</f>
        <v>1</v>
      </c>
      <c r="BA15" s="194">
        <f>COUNTIF(D15:AY15,"●")</f>
        <v>3</v>
      </c>
      <c r="BB15" s="194">
        <f>E17+M17+U17+AC17+AK17+AS17</f>
        <v>2</v>
      </c>
      <c r="BC15" s="194">
        <f>K17+S17+AA17+AI17+AQ17+AY17</f>
        <v>7</v>
      </c>
      <c r="BD15" s="198">
        <v>4</v>
      </c>
    </row>
    <row r="16" spans="2:57" ht="12.95" customHeight="1">
      <c r="B16" s="225"/>
      <c r="C16" s="231"/>
      <c r="D16" s="39"/>
      <c r="E16" s="133"/>
      <c r="F16" s="130"/>
      <c r="G16" s="130">
        <v>21</v>
      </c>
      <c r="H16" s="130" t="s">
        <v>28</v>
      </c>
      <c r="I16" s="130">
        <v>25</v>
      </c>
      <c r="J16" s="130"/>
      <c r="K16" s="131"/>
      <c r="L16" s="130"/>
      <c r="M16" s="133"/>
      <c r="N16" s="130"/>
      <c r="O16" s="130">
        <v>25</v>
      </c>
      <c r="P16" s="130" t="s">
        <v>28</v>
      </c>
      <c r="Q16" s="130">
        <v>19</v>
      </c>
      <c r="R16" s="130"/>
      <c r="S16" s="130"/>
      <c r="T16" s="210"/>
      <c r="U16" s="211"/>
      <c r="V16" s="211"/>
      <c r="W16" s="211"/>
      <c r="X16" s="211"/>
      <c r="Y16" s="211"/>
      <c r="Z16" s="211"/>
      <c r="AA16" s="212"/>
      <c r="AB16" s="132"/>
      <c r="AC16" s="133"/>
      <c r="AD16" s="130"/>
      <c r="AE16" s="134">
        <v>20</v>
      </c>
      <c r="AF16" s="130" t="s">
        <v>28</v>
      </c>
      <c r="AG16" s="134">
        <v>25</v>
      </c>
      <c r="AH16" s="130"/>
      <c r="AI16" s="130"/>
      <c r="AJ16" s="132"/>
      <c r="AK16" s="133"/>
      <c r="AL16" s="130"/>
      <c r="AM16" s="134">
        <v>8</v>
      </c>
      <c r="AN16" s="130" t="s">
        <v>26</v>
      </c>
      <c r="AO16" s="134">
        <v>25</v>
      </c>
      <c r="AP16" s="130"/>
      <c r="AQ16" s="130"/>
      <c r="AR16" s="132"/>
      <c r="AS16" s="133"/>
      <c r="AT16" s="130"/>
      <c r="AU16" s="134">
        <v>0</v>
      </c>
      <c r="AV16" s="130" t="s">
        <v>26</v>
      </c>
      <c r="AW16" s="134">
        <v>0</v>
      </c>
      <c r="AX16" s="130"/>
      <c r="AY16" s="131"/>
      <c r="AZ16" s="195"/>
      <c r="BA16" s="195"/>
      <c r="BB16" s="196"/>
      <c r="BC16" s="196"/>
      <c r="BD16" s="199"/>
    </row>
    <row r="17" spans="2:56" ht="12.95" customHeight="1">
      <c r="B17" s="225"/>
      <c r="C17" s="231"/>
      <c r="D17" s="39"/>
      <c r="E17" s="130">
        <v>2</v>
      </c>
      <c r="F17" s="130"/>
      <c r="G17" s="130">
        <v>25</v>
      </c>
      <c r="H17" s="130" t="s">
        <v>28</v>
      </c>
      <c r="I17" s="130">
        <v>22</v>
      </c>
      <c r="J17" s="130"/>
      <c r="K17" s="131">
        <v>1</v>
      </c>
      <c r="L17" s="130"/>
      <c r="M17" s="130">
        <v>0</v>
      </c>
      <c r="N17" s="130"/>
      <c r="O17" s="130">
        <v>25</v>
      </c>
      <c r="P17" s="130" t="s">
        <v>27</v>
      </c>
      <c r="Q17" s="130">
        <v>20</v>
      </c>
      <c r="R17" s="130"/>
      <c r="S17" s="130">
        <v>2</v>
      </c>
      <c r="T17" s="210"/>
      <c r="U17" s="211"/>
      <c r="V17" s="211"/>
      <c r="W17" s="211"/>
      <c r="X17" s="211"/>
      <c r="Y17" s="211"/>
      <c r="Z17" s="211"/>
      <c r="AA17" s="212"/>
      <c r="AB17" s="132"/>
      <c r="AC17" s="130">
        <v>0</v>
      </c>
      <c r="AD17" s="130"/>
      <c r="AE17" s="134">
        <v>17</v>
      </c>
      <c r="AF17" s="130" t="s">
        <v>28</v>
      </c>
      <c r="AG17" s="134">
        <v>25</v>
      </c>
      <c r="AH17" s="130"/>
      <c r="AI17" s="130">
        <v>2</v>
      </c>
      <c r="AJ17" s="132"/>
      <c r="AK17" s="130">
        <v>0</v>
      </c>
      <c r="AL17" s="130"/>
      <c r="AM17" s="134">
        <v>12</v>
      </c>
      <c r="AN17" s="130" t="s">
        <v>28</v>
      </c>
      <c r="AO17" s="134">
        <v>25</v>
      </c>
      <c r="AP17" s="130"/>
      <c r="AQ17" s="130">
        <v>2</v>
      </c>
      <c r="AR17" s="132"/>
      <c r="AS17" s="130">
        <v>0</v>
      </c>
      <c r="AT17" s="130"/>
      <c r="AU17" s="134">
        <v>0</v>
      </c>
      <c r="AV17" s="130" t="s">
        <v>28</v>
      </c>
      <c r="AW17" s="134">
        <v>0</v>
      </c>
      <c r="AX17" s="130"/>
      <c r="AY17" s="131">
        <v>0</v>
      </c>
      <c r="AZ17" s="200">
        <f>SUM(O15:O19,W16:W18,G15:G19,AE15:AE19,AM15:AM19,AU15:AU19)</f>
        <v>178</v>
      </c>
      <c r="BA17" s="201"/>
      <c r="BB17" s="196"/>
      <c r="BC17" s="196"/>
      <c r="BD17" s="199"/>
    </row>
    <row r="18" spans="2:56" ht="12.95" customHeight="1">
      <c r="B18" s="225"/>
      <c r="C18" s="231"/>
      <c r="D18" s="39"/>
      <c r="E18" s="130"/>
      <c r="F18" s="130"/>
      <c r="G18" s="130">
        <v>25</v>
      </c>
      <c r="H18" s="130" t="s">
        <v>108</v>
      </c>
      <c r="I18" s="130">
        <v>22</v>
      </c>
      <c r="J18" s="130"/>
      <c r="K18" s="131"/>
      <c r="L18" s="130"/>
      <c r="M18" s="130"/>
      <c r="N18" s="130"/>
      <c r="O18" s="130"/>
      <c r="P18" s="130"/>
      <c r="Q18" s="130"/>
      <c r="R18" s="130"/>
      <c r="S18" s="130"/>
      <c r="T18" s="210"/>
      <c r="U18" s="211"/>
      <c r="V18" s="211"/>
      <c r="W18" s="211"/>
      <c r="X18" s="211"/>
      <c r="Y18" s="211"/>
      <c r="Z18" s="211"/>
      <c r="AA18" s="212"/>
      <c r="AB18" s="132"/>
      <c r="AC18" s="130"/>
      <c r="AD18" s="130"/>
      <c r="AE18" s="134"/>
      <c r="AF18" s="130"/>
      <c r="AG18" s="134"/>
      <c r="AH18" s="130"/>
      <c r="AI18" s="130"/>
      <c r="AJ18" s="132"/>
      <c r="AK18" s="130"/>
      <c r="AL18" s="130"/>
      <c r="AM18" s="134"/>
      <c r="AN18" s="130" t="s">
        <v>26</v>
      </c>
      <c r="AO18" s="134"/>
      <c r="AP18" s="130"/>
      <c r="AQ18" s="130"/>
      <c r="AR18" s="132"/>
      <c r="AS18" s="130"/>
      <c r="AT18" s="130"/>
      <c r="AU18" s="134"/>
      <c r="AV18" s="130"/>
      <c r="AW18" s="134"/>
      <c r="AX18" s="130"/>
      <c r="AY18" s="131"/>
      <c r="AZ18" s="200">
        <f>SUM(Q15:R19,Y16:Y18,I15:I19,AG15:AG19,AO15:AP19,AW15:AW19)</f>
        <v>208</v>
      </c>
      <c r="BA18" s="202"/>
      <c r="BB18" s="197"/>
      <c r="BC18" s="197"/>
      <c r="BD18" s="199"/>
    </row>
    <row r="19" spans="2:56" ht="12.95" customHeight="1">
      <c r="B19" s="226"/>
      <c r="C19" s="232"/>
      <c r="D19" s="138"/>
      <c r="E19" s="136"/>
      <c r="F19" s="136"/>
      <c r="G19" s="136"/>
      <c r="H19" s="136"/>
      <c r="I19" s="136"/>
      <c r="J19" s="136"/>
      <c r="K19" s="137"/>
      <c r="L19" s="136"/>
      <c r="M19" s="136"/>
      <c r="N19" s="136"/>
      <c r="O19" s="136"/>
      <c r="P19" s="136"/>
      <c r="Q19" s="136"/>
      <c r="R19" s="136"/>
      <c r="S19" s="136"/>
      <c r="T19" s="213"/>
      <c r="U19" s="214"/>
      <c r="V19" s="214"/>
      <c r="W19" s="214"/>
      <c r="X19" s="214"/>
      <c r="Y19" s="214"/>
      <c r="Z19" s="214"/>
      <c r="AA19" s="215"/>
      <c r="AB19" s="135"/>
      <c r="AC19" s="136"/>
      <c r="AD19" s="136"/>
      <c r="AE19" s="136"/>
      <c r="AF19" s="136"/>
      <c r="AG19" s="139"/>
      <c r="AH19" s="136"/>
      <c r="AI19" s="136"/>
      <c r="AJ19" s="135"/>
      <c r="AK19" s="136"/>
      <c r="AL19" s="136"/>
      <c r="AM19" s="136"/>
      <c r="AN19" s="136"/>
      <c r="AO19" s="136"/>
      <c r="AP19" s="136"/>
      <c r="AQ19" s="136"/>
      <c r="AR19" s="135"/>
      <c r="AS19" s="136"/>
      <c r="AT19" s="136"/>
      <c r="AU19" s="136"/>
      <c r="AV19" s="136"/>
      <c r="AW19" s="136"/>
      <c r="AX19" s="136"/>
      <c r="AY19" s="137"/>
      <c r="AZ19" s="203">
        <f>IF(AZ18&gt;0,AZ17/AZ18,"-")</f>
        <v>0.85576923076923073</v>
      </c>
      <c r="BA19" s="204"/>
      <c r="BB19" s="203">
        <f>IF(BC15&gt;0,BB15/BC15,"-")</f>
        <v>0.2857142857142857</v>
      </c>
      <c r="BC19" s="205"/>
      <c r="BD19" s="199"/>
    </row>
    <row r="20" spans="2:56" ht="12.95" customHeight="1">
      <c r="B20" s="194">
        <v>4</v>
      </c>
      <c r="C20" s="230" t="s">
        <v>78</v>
      </c>
      <c r="D20" s="39" t="s">
        <v>31</v>
      </c>
      <c r="E20" s="130"/>
      <c r="F20" s="126"/>
      <c r="G20" s="126"/>
      <c r="H20" s="126"/>
      <c r="I20" s="126"/>
      <c r="J20" s="126"/>
      <c r="K20" s="125"/>
      <c r="L20" s="130" t="s">
        <v>31</v>
      </c>
      <c r="M20" s="130"/>
      <c r="N20" s="126"/>
      <c r="O20" s="126"/>
      <c r="P20" s="126"/>
      <c r="Q20" s="126"/>
      <c r="R20" s="126"/>
      <c r="S20" s="125"/>
      <c r="T20" s="130" t="s">
        <v>31</v>
      </c>
      <c r="U20" s="130"/>
      <c r="V20" s="126"/>
      <c r="W20" s="126"/>
      <c r="X20" s="126"/>
      <c r="Y20" s="126"/>
      <c r="Z20" s="126"/>
      <c r="AA20" s="126"/>
      <c r="AB20" s="207"/>
      <c r="AC20" s="208"/>
      <c r="AD20" s="208"/>
      <c r="AE20" s="208"/>
      <c r="AF20" s="208"/>
      <c r="AG20" s="208"/>
      <c r="AH20" s="208"/>
      <c r="AI20" s="209"/>
      <c r="AJ20" s="132" t="s">
        <v>30</v>
      </c>
      <c r="AK20" s="130"/>
      <c r="AL20" s="130"/>
      <c r="AM20" s="130"/>
      <c r="AN20" s="130"/>
      <c r="AO20" s="130"/>
      <c r="AP20" s="130"/>
      <c r="AQ20" s="130"/>
      <c r="AR20" s="132"/>
      <c r="AS20" s="130"/>
      <c r="AT20" s="130"/>
      <c r="AU20" s="130"/>
      <c r="AV20" s="130"/>
      <c r="AW20" s="130"/>
      <c r="AX20" s="130"/>
      <c r="AY20" s="131"/>
      <c r="AZ20" s="194">
        <f>COUNTIF(D20:AY20,"○")</f>
        <v>3</v>
      </c>
      <c r="BA20" s="194">
        <f>COUNTIF(D20:AY20,"●")</f>
        <v>1</v>
      </c>
      <c r="BB20" s="194">
        <f>E22+M22+U22+AC22+AK22+AS22</f>
        <v>7</v>
      </c>
      <c r="BC20" s="194">
        <f>K22+S22+AA22+AQ22+AY22</f>
        <v>2</v>
      </c>
      <c r="BD20" s="198">
        <v>2</v>
      </c>
    </row>
    <row r="21" spans="2:56" ht="12.95" customHeight="1">
      <c r="B21" s="225"/>
      <c r="C21" s="231"/>
      <c r="D21" s="39"/>
      <c r="E21" s="76"/>
      <c r="F21" s="130"/>
      <c r="G21" s="130">
        <v>29</v>
      </c>
      <c r="H21" s="130" t="s">
        <v>26</v>
      </c>
      <c r="I21" s="130">
        <v>27</v>
      </c>
      <c r="J21" s="130"/>
      <c r="K21" s="131"/>
      <c r="L21" s="130"/>
      <c r="M21" s="133"/>
      <c r="N21" s="130"/>
      <c r="O21" s="130">
        <v>25</v>
      </c>
      <c r="P21" s="130" t="s">
        <v>26</v>
      </c>
      <c r="Q21" s="130">
        <v>21</v>
      </c>
      <c r="R21" s="130"/>
      <c r="S21" s="131"/>
      <c r="T21" s="130"/>
      <c r="U21" s="133"/>
      <c r="V21" s="130"/>
      <c r="W21" s="130">
        <v>25</v>
      </c>
      <c r="X21" s="130" t="s">
        <v>28</v>
      </c>
      <c r="Y21" s="130">
        <v>20</v>
      </c>
      <c r="Z21" s="130"/>
      <c r="AA21" s="130"/>
      <c r="AB21" s="210"/>
      <c r="AC21" s="211"/>
      <c r="AD21" s="211"/>
      <c r="AE21" s="211"/>
      <c r="AF21" s="211"/>
      <c r="AG21" s="211"/>
      <c r="AH21" s="211"/>
      <c r="AI21" s="212"/>
      <c r="AJ21" s="132"/>
      <c r="AK21" s="133"/>
      <c r="AL21" s="130"/>
      <c r="AM21" s="134">
        <v>13</v>
      </c>
      <c r="AN21" s="130" t="s">
        <v>26</v>
      </c>
      <c r="AO21" s="134">
        <v>25</v>
      </c>
      <c r="AP21" s="130"/>
      <c r="AQ21" s="130"/>
      <c r="AR21" s="132"/>
      <c r="AS21" s="133"/>
      <c r="AT21" s="130"/>
      <c r="AU21" s="134">
        <v>0</v>
      </c>
      <c r="AV21" s="130" t="s">
        <v>26</v>
      </c>
      <c r="AW21" s="134">
        <v>0</v>
      </c>
      <c r="AX21" s="130"/>
      <c r="AY21" s="131"/>
      <c r="AZ21" s="195"/>
      <c r="BA21" s="195"/>
      <c r="BB21" s="196"/>
      <c r="BC21" s="196"/>
      <c r="BD21" s="199"/>
    </row>
    <row r="22" spans="2:56" ht="12.95" customHeight="1">
      <c r="B22" s="225"/>
      <c r="C22" s="231"/>
      <c r="D22" s="39"/>
      <c r="E22" s="130">
        <v>2</v>
      </c>
      <c r="F22" s="130"/>
      <c r="G22" s="130">
        <v>25</v>
      </c>
      <c r="H22" s="130" t="s">
        <v>29</v>
      </c>
      <c r="I22" s="130">
        <v>16</v>
      </c>
      <c r="J22" s="130"/>
      <c r="K22" s="131">
        <v>0</v>
      </c>
      <c r="L22" s="130"/>
      <c r="M22" s="130">
        <v>2</v>
      </c>
      <c r="N22" s="130"/>
      <c r="O22" s="130">
        <v>25</v>
      </c>
      <c r="P22" s="130" t="s">
        <v>28</v>
      </c>
      <c r="Q22" s="130">
        <v>21</v>
      </c>
      <c r="R22" s="130"/>
      <c r="S22" s="131">
        <v>0</v>
      </c>
      <c r="T22" s="130"/>
      <c r="U22" s="130">
        <v>2</v>
      </c>
      <c r="V22" s="130"/>
      <c r="W22" s="130">
        <v>25</v>
      </c>
      <c r="X22" s="130" t="s">
        <v>28</v>
      </c>
      <c r="Y22" s="130">
        <v>17</v>
      </c>
      <c r="Z22" s="130"/>
      <c r="AA22" s="130">
        <v>0</v>
      </c>
      <c r="AB22" s="210"/>
      <c r="AC22" s="211"/>
      <c r="AD22" s="211"/>
      <c r="AE22" s="211"/>
      <c r="AF22" s="211"/>
      <c r="AG22" s="211"/>
      <c r="AH22" s="211"/>
      <c r="AI22" s="212"/>
      <c r="AJ22" s="132"/>
      <c r="AK22" s="130">
        <v>1</v>
      </c>
      <c r="AL22" s="130"/>
      <c r="AM22" s="134">
        <v>26</v>
      </c>
      <c r="AN22" s="130" t="s">
        <v>28</v>
      </c>
      <c r="AO22" s="134">
        <v>24</v>
      </c>
      <c r="AP22" s="130"/>
      <c r="AQ22" s="130">
        <v>2</v>
      </c>
      <c r="AR22" s="132"/>
      <c r="AS22" s="130">
        <v>0</v>
      </c>
      <c r="AT22" s="130"/>
      <c r="AU22" s="134">
        <v>0</v>
      </c>
      <c r="AV22" s="130" t="s">
        <v>29</v>
      </c>
      <c r="AW22" s="134">
        <v>0</v>
      </c>
      <c r="AX22" s="130"/>
      <c r="AY22" s="131">
        <v>0</v>
      </c>
      <c r="AZ22" s="200">
        <f>SUM(O20:O24,W20:W24,G20:G24,AE21:AE23,AM20:AM24,AU20:AU24)</f>
        <v>203</v>
      </c>
      <c r="BA22" s="201"/>
      <c r="BB22" s="196"/>
      <c r="BC22" s="196"/>
      <c r="BD22" s="199"/>
    </row>
    <row r="23" spans="2:56" ht="12.95" customHeight="1">
      <c r="B23" s="225"/>
      <c r="C23" s="231"/>
      <c r="D23" s="39"/>
      <c r="E23" s="130"/>
      <c r="F23" s="130"/>
      <c r="G23" s="130"/>
      <c r="H23" s="130"/>
      <c r="I23" s="130"/>
      <c r="J23" s="130"/>
      <c r="K23" s="131"/>
      <c r="L23" s="130"/>
      <c r="M23" s="130"/>
      <c r="N23" s="130"/>
      <c r="O23" s="130"/>
      <c r="P23" s="130"/>
      <c r="Q23" s="130"/>
      <c r="R23" s="130"/>
      <c r="S23" s="131"/>
      <c r="T23" s="130"/>
      <c r="U23" s="130"/>
      <c r="V23" s="130"/>
      <c r="W23" s="130"/>
      <c r="X23" s="130"/>
      <c r="Y23" s="130"/>
      <c r="Z23" s="130"/>
      <c r="AA23" s="130"/>
      <c r="AB23" s="210"/>
      <c r="AC23" s="211"/>
      <c r="AD23" s="211"/>
      <c r="AE23" s="211"/>
      <c r="AF23" s="211"/>
      <c r="AG23" s="211"/>
      <c r="AH23" s="211"/>
      <c r="AI23" s="212"/>
      <c r="AJ23" s="132"/>
      <c r="AK23" s="130"/>
      <c r="AL23" s="130"/>
      <c r="AM23" s="134">
        <v>10</v>
      </c>
      <c r="AN23" s="130" t="s">
        <v>110</v>
      </c>
      <c r="AO23" s="134">
        <v>25</v>
      </c>
      <c r="AP23" s="130"/>
      <c r="AQ23" s="130"/>
      <c r="AR23" s="132"/>
      <c r="AS23" s="130"/>
      <c r="AT23" s="130"/>
      <c r="AU23" s="134"/>
      <c r="AV23" s="130"/>
      <c r="AW23" s="134"/>
      <c r="AX23" s="130"/>
      <c r="AY23" s="131"/>
      <c r="AZ23" s="200">
        <f>SUM(Q20:Q24,Y20:Y24,I20:I24,AG21:AG23,AO20:AO24,AW20:AW24)</f>
        <v>196</v>
      </c>
      <c r="BA23" s="202"/>
      <c r="BB23" s="197"/>
      <c r="BC23" s="197"/>
      <c r="BD23" s="199"/>
    </row>
    <row r="24" spans="2:56" ht="12.95" customHeight="1">
      <c r="B24" s="226"/>
      <c r="C24" s="232"/>
      <c r="D24" s="138"/>
      <c r="E24" s="136"/>
      <c r="F24" s="136"/>
      <c r="G24" s="136"/>
      <c r="H24" s="136"/>
      <c r="I24" s="136"/>
      <c r="J24" s="136"/>
      <c r="K24" s="137"/>
      <c r="L24" s="136"/>
      <c r="M24" s="136"/>
      <c r="N24" s="136"/>
      <c r="O24" s="136"/>
      <c r="P24" s="136"/>
      <c r="Q24" s="136"/>
      <c r="R24" s="136"/>
      <c r="S24" s="137"/>
      <c r="T24" s="136"/>
      <c r="U24" s="136"/>
      <c r="V24" s="136"/>
      <c r="W24" s="136"/>
      <c r="X24" s="136"/>
      <c r="Y24" s="136"/>
      <c r="Z24" s="136"/>
      <c r="AA24" s="136"/>
      <c r="AB24" s="213"/>
      <c r="AC24" s="214"/>
      <c r="AD24" s="214"/>
      <c r="AE24" s="214"/>
      <c r="AF24" s="214"/>
      <c r="AG24" s="214"/>
      <c r="AH24" s="214"/>
      <c r="AI24" s="215"/>
      <c r="AJ24" s="135"/>
      <c r="AK24" s="136"/>
      <c r="AL24" s="136"/>
      <c r="AM24" s="136"/>
      <c r="AN24" s="136"/>
      <c r="AO24" s="136"/>
      <c r="AP24" s="136"/>
      <c r="AQ24" s="136"/>
      <c r="AR24" s="135"/>
      <c r="AS24" s="136"/>
      <c r="AT24" s="136"/>
      <c r="AU24" s="136"/>
      <c r="AV24" s="136"/>
      <c r="AW24" s="136"/>
      <c r="AX24" s="136"/>
      <c r="AY24" s="137"/>
      <c r="AZ24" s="203">
        <f>IF(AZ23&gt;0,AZ22/AZ23,"-")</f>
        <v>1.0357142857142858</v>
      </c>
      <c r="BA24" s="204"/>
      <c r="BB24" s="203">
        <f>IF(BC20&gt;0,BB20/BC20,"-")</f>
        <v>3.5</v>
      </c>
      <c r="BC24" s="205"/>
      <c r="BD24" s="199"/>
    </row>
    <row r="25" spans="2:56" ht="12.95" customHeight="1">
      <c r="B25" s="194">
        <v>5</v>
      </c>
      <c r="C25" s="230" t="s">
        <v>79</v>
      </c>
      <c r="D25" s="39" t="s">
        <v>31</v>
      </c>
      <c r="E25" s="130"/>
      <c r="F25" s="126"/>
      <c r="G25" s="126"/>
      <c r="H25" s="126"/>
      <c r="I25" s="126"/>
      <c r="J25" s="126"/>
      <c r="K25" s="125"/>
      <c r="L25" s="130" t="s">
        <v>107</v>
      </c>
      <c r="M25" s="130"/>
      <c r="N25" s="126"/>
      <c r="O25" s="126"/>
      <c r="P25" s="126"/>
      <c r="Q25" s="126"/>
      <c r="R25" s="126"/>
      <c r="S25" s="125"/>
      <c r="T25" s="130" t="s">
        <v>31</v>
      </c>
      <c r="U25" s="130"/>
      <c r="V25" s="126"/>
      <c r="W25" s="126"/>
      <c r="X25" s="126"/>
      <c r="Y25" s="126"/>
      <c r="Z25" s="126"/>
      <c r="AA25" s="125"/>
      <c r="AB25" s="130" t="s">
        <v>31</v>
      </c>
      <c r="AC25" s="130"/>
      <c r="AD25" s="126"/>
      <c r="AE25" s="126"/>
      <c r="AF25" s="126"/>
      <c r="AG25" s="126"/>
      <c r="AH25" s="126"/>
      <c r="AI25" s="126"/>
      <c r="AJ25" s="207"/>
      <c r="AK25" s="208"/>
      <c r="AL25" s="208"/>
      <c r="AM25" s="208"/>
      <c r="AN25" s="208"/>
      <c r="AO25" s="208"/>
      <c r="AP25" s="208"/>
      <c r="AQ25" s="209"/>
      <c r="AR25" s="132"/>
      <c r="AS25" s="130"/>
      <c r="AT25" s="130"/>
      <c r="AU25" s="130"/>
      <c r="AV25" s="130"/>
      <c r="AW25" s="130"/>
      <c r="AX25" s="130"/>
      <c r="AY25" s="131"/>
      <c r="AZ25" s="194">
        <f>COUNTIF(D25:AY25,"○")</f>
        <v>4</v>
      </c>
      <c r="BA25" s="194">
        <f>COUNTIF(D25:AY25,"●")</f>
        <v>0</v>
      </c>
      <c r="BB25" s="194">
        <f>E27+M27+U27+AC27+AK27+AS27</f>
        <v>8</v>
      </c>
      <c r="BC25" s="194">
        <f>K27+S27+AA27+AI27+AY27</f>
        <v>2</v>
      </c>
      <c r="BD25" s="198">
        <v>1</v>
      </c>
    </row>
    <row r="26" spans="2:56" ht="12.95" customHeight="1">
      <c r="B26" s="225"/>
      <c r="C26" s="231"/>
      <c r="D26" s="39"/>
      <c r="E26" s="76"/>
      <c r="F26" s="130"/>
      <c r="G26" s="130">
        <v>25</v>
      </c>
      <c r="H26" s="130" t="s">
        <v>26</v>
      </c>
      <c r="I26" s="130">
        <v>11</v>
      </c>
      <c r="J26" s="130"/>
      <c r="K26" s="131"/>
      <c r="L26" s="130"/>
      <c r="M26" s="76"/>
      <c r="N26" s="130"/>
      <c r="O26" s="130">
        <v>23</v>
      </c>
      <c r="P26" s="130" t="s">
        <v>28</v>
      </c>
      <c r="Q26" s="130">
        <v>25</v>
      </c>
      <c r="R26" s="130"/>
      <c r="S26" s="131"/>
      <c r="T26" s="130"/>
      <c r="U26" s="133"/>
      <c r="V26" s="130"/>
      <c r="W26" s="130">
        <v>25</v>
      </c>
      <c r="X26" s="130" t="s">
        <v>26</v>
      </c>
      <c r="Y26" s="130">
        <v>8</v>
      </c>
      <c r="Z26" s="130"/>
      <c r="AA26" s="131"/>
      <c r="AB26" s="130"/>
      <c r="AC26" s="133"/>
      <c r="AD26" s="130"/>
      <c r="AE26" s="130">
        <v>25</v>
      </c>
      <c r="AF26" s="130" t="s">
        <v>28</v>
      </c>
      <c r="AG26" s="130">
        <v>13</v>
      </c>
      <c r="AH26" s="130"/>
      <c r="AI26" s="130"/>
      <c r="AJ26" s="210"/>
      <c r="AK26" s="211"/>
      <c r="AL26" s="211"/>
      <c r="AM26" s="211"/>
      <c r="AN26" s="211"/>
      <c r="AO26" s="211"/>
      <c r="AP26" s="211"/>
      <c r="AQ26" s="212"/>
      <c r="AR26" s="132"/>
      <c r="AS26" s="133"/>
      <c r="AT26" s="130"/>
      <c r="AU26" s="134">
        <v>0</v>
      </c>
      <c r="AV26" s="130" t="s">
        <v>26</v>
      </c>
      <c r="AW26" s="134">
        <v>0</v>
      </c>
      <c r="AX26" s="130"/>
      <c r="AY26" s="131"/>
      <c r="AZ26" s="195"/>
      <c r="BA26" s="195"/>
      <c r="BB26" s="196"/>
      <c r="BC26" s="196"/>
      <c r="BD26" s="199"/>
    </row>
    <row r="27" spans="2:56" ht="12.95" customHeight="1">
      <c r="B27" s="225"/>
      <c r="C27" s="231"/>
      <c r="D27" s="39"/>
      <c r="E27" s="130">
        <v>2</v>
      </c>
      <c r="F27" s="130"/>
      <c r="G27" s="130">
        <v>25</v>
      </c>
      <c r="H27" s="130" t="s">
        <v>28</v>
      </c>
      <c r="I27" s="130">
        <v>15</v>
      </c>
      <c r="J27" s="130"/>
      <c r="K27" s="131">
        <v>0</v>
      </c>
      <c r="L27" s="130"/>
      <c r="M27" s="130">
        <v>2</v>
      </c>
      <c r="N27" s="130"/>
      <c r="O27" s="130">
        <v>25</v>
      </c>
      <c r="P27" s="130" t="s">
        <v>26</v>
      </c>
      <c r="Q27" s="130">
        <v>15</v>
      </c>
      <c r="R27" s="130"/>
      <c r="S27" s="131">
        <v>1</v>
      </c>
      <c r="T27" s="130"/>
      <c r="U27" s="130">
        <v>2</v>
      </c>
      <c r="V27" s="130"/>
      <c r="W27" s="130">
        <v>25</v>
      </c>
      <c r="X27" s="130" t="s">
        <v>28</v>
      </c>
      <c r="Y27" s="130">
        <v>12</v>
      </c>
      <c r="Z27" s="130"/>
      <c r="AA27" s="131">
        <v>0</v>
      </c>
      <c r="AB27" s="130"/>
      <c r="AC27" s="130">
        <v>2</v>
      </c>
      <c r="AD27" s="130"/>
      <c r="AE27" s="130">
        <v>24</v>
      </c>
      <c r="AF27" s="130" t="s">
        <v>28</v>
      </c>
      <c r="AG27" s="130">
        <v>26</v>
      </c>
      <c r="AH27" s="130"/>
      <c r="AI27" s="130">
        <v>1</v>
      </c>
      <c r="AJ27" s="210"/>
      <c r="AK27" s="211"/>
      <c r="AL27" s="211"/>
      <c r="AM27" s="211"/>
      <c r="AN27" s="211"/>
      <c r="AO27" s="211"/>
      <c r="AP27" s="211"/>
      <c r="AQ27" s="212"/>
      <c r="AR27" s="132"/>
      <c r="AS27" s="130">
        <v>0</v>
      </c>
      <c r="AT27" s="130"/>
      <c r="AU27" s="134">
        <v>0</v>
      </c>
      <c r="AV27" s="130" t="s">
        <v>26</v>
      </c>
      <c r="AW27" s="134">
        <v>0</v>
      </c>
      <c r="AX27" s="130"/>
      <c r="AY27" s="131">
        <v>0</v>
      </c>
      <c r="AZ27" s="200">
        <f>SUM(O25:O29,W25:W29,G25:G29,AE25:AE29,AM26:AM28,AU25:AU29)</f>
        <v>247</v>
      </c>
      <c r="BA27" s="201"/>
      <c r="BB27" s="196"/>
      <c r="BC27" s="196"/>
      <c r="BD27" s="199"/>
    </row>
    <row r="28" spans="2:56" ht="12.95" customHeight="1">
      <c r="B28" s="225"/>
      <c r="C28" s="231"/>
      <c r="D28" s="39"/>
      <c r="E28" s="130"/>
      <c r="F28" s="130"/>
      <c r="G28" s="130"/>
      <c r="H28" s="130"/>
      <c r="I28" s="130"/>
      <c r="J28" s="130"/>
      <c r="K28" s="131"/>
      <c r="L28" s="130"/>
      <c r="M28" s="130"/>
      <c r="N28" s="130"/>
      <c r="O28" s="130">
        <v>25</v>
      </c>
      <c r="P28" s="130" t="s">
        <v>26</v>
      </c>
      <c r="Q28" s="130">
        <v>10</v>
      </c>
      <c r="R28" s="130"/>
      <c r="S28" s="131"/>
      <c r="T28" s="130"/>
      <c r="U28" s="130"/>
      <c r="V28" s="130"/>
      <c r="W28" s="130"/>
      <c r="X28" s="130" t="s">
        <v>26</v>
      </c>
      <c r="Y28" s="130"/>
      <c r="Z28" s="130"/>
      <c r="AA28" s="131"/>
      <c r="AB28" s="130"/>
      <c r="AC28" s="130"/>
      <c r="AD28" s="130"/>
      <c r="AE28" s="130">
        <v>25</v>
      </c>
      <c r="AF28" s="130"/>
      <c r="AG28" s="130">
        <v>10</v>
      </c>
      <c r="AH28" s="130"/>
      <c r="AI28" s="130"/>
      <c r="AJ28" s="210"/>
      <c r="AK28" s="211"/>
      <c r="AL28" s="211"/>
      <c r="AM28" s="211"/>
      <c r="AN28" s="211"/>
      <c r="AO28" s="211"/>
      <c r="AP28" s="211"/>
      <c r="AQ28" s="212"/>
      <c r="AR28" s="132"/>
      <c r="AS28" s="130"/>
      <c r="AT28" s="130"/>
      <c r="AU28" s="134">
        <v>0</v>
      </c>
      <c r="AV28" s="130" t="s">
        <v>26</v>
      </c>
      <c r="AW28" s="134">
        <v>0</v>
      </c>
      <c r="AX28" s="130"/>
      <c r="AY28" s="131"/>
      <c r="AZ28" s="200">
        <f>SUM(Q25:Q29,Y25:Y29,I25:J29,AG25:AG29,AO26:AO28,AW25:AW29)</f>
        <v>145</v>
      </c>
      <c r="BA28" s="202"/>
      <c r="BB28" s="197"/>
      <c r="BC28" s="197"/>
      <c r="BD28" s="199"/>
    </row>
    <row r="29" spans="2:56" ht="12.95" customHeight="1">
      <c r="B29" s="226"/>
      <c r="C29" s="232"/>
      <c r="D29" s="138"/>
      <c r="E29" s="136"/>
      <c r="F29" s="136"/>
      <c r="G29" s="136"/>
      <c r="H29" s="136"/>
      <c r="I29" s="136"/>
      <c r="J29" s="136"/>
      <c r="K29" s="137"/>
      <c r="L29" s="136"/>
      <c r="M29" s="136"/>
      <c r="N29" s="136"/>
      <c r="O29" s="136"/>
      <c r="P29" s="136"/>
      <c r="Q29" s="136"/>
      <c r="R29" s="136"/>
      <c r="S29" s="137"/>
      <c r="T29" s="136"/>
      <c r="U29" s="136"/>
      <c r="V29" s="136"/>
      <c r="W29" s="136"/>
      <c r="X29" s="136"/>
      <c r="Y29" s="136"/>
      <c r="Z29" s="136"/>
      <c r="AA29" s="137"/>
      <c r="AB29" s="136"/>
      <c r="AC29" s="136"/>
      <c r="AD29" s="136"/>
      <c r="AE29" s="136"/>
      <c r="AF29" s="136"/>
      <c r="AG29" s="136"/>
      <c r="AH29" s="136"/>
      <c r="AI29" s="136"/>
      <c r="AJ29" s="213"/>
      <c r="AK29" s="214"/>
      <c r="AL29" s="214"/>
      <c r="AM29" s="214"/>
      <c r="AN29" s="214"/>
      <c r="AO29" s="214"/>
      <c r="AP29" s="214"/>
      <c r="AQ29" s="215"/>
      <c r="AR29" s="135"/>
      <c r="AS29" s="136"/>
      <c r="AT29" s="136"/>
      <c r="AU29" s="136"/>
      <c r="AV29" s="136"/>
      <c r="AW29" s="136"/>
      <c r="AX29" s="136"/>
      <c r="AY29" s="137"/>
      <c r="AZ29" s="203">
        <f>IF(AZ28&gt;0,AZ27/AZ28,"-")</f>
        <v>1.703448275862069</v>
      </c>
      <c r="BA29" s="204"/>
      <c r="BB29" s="203">
        <f>IF(BC25&gt;0,BB25/BC25,"-")</f>
        <v>4</v>
      </c>
      <c r="BC29" s="205"/>
      <c r="BD29" s="199"/>
    </row>
    <row r="30" spans="2:56" ht="12.95" customHeight="1">
      <c r="B30" s="194">
        <v>6</v>
      </c>
      <c r="C30" s="230"/>
      <c r="D30" s="39"/>
      <c r="E30" s="130"/>
      <c r="F30" s="126"/>
      <c r="G30" s="126"/>
      <c r="H30" s="126"/>
      <c r="I30" s="126"/>
      <c r="J30" s="126"/>
      <c r="K30" s="125"/>
      <c r="L30" s="130"/>
      <c r="M30" s="130"/>
      <c r="N30" s="126"/>
      <c r="O30" s="126"/>
      <c r="P30" s="126"/>
      <c r="Q30" s="126"/>
      <c r="R30" s="126"/>
      <c r="S30" s="125"/>
      <c r="T30" s="130"/>
      <c r="U30" s="130"/>
      <c r="V30" s="126"/>
      <c r="W30" s="126"/>
      <c r="X30" s="126"/>
      <c r="Y30" s="126"/>
      <c r="Z30" s="126"/>
      <c r="AA30" s="125"/>
      <c r="AB30" s="130"/>
      <c r="AC30" s="130"/>
      <c r="AD30" s="126"/>
      <c r="AE30" s="126"/>
      <c r="AF30" s="126"/>
      <c r="AG30" s="126"/>
      <c r="AH30" s="126"/>
      <c r="AI30" s="125"/>
      <c r="AJ30" s="130"/>
      <c r="AK30" s="130"/>
      <c r="AL30" s="126"/>
      <c r="AM30" s="126"/>
      <c r="AN30" s="126"/>
      <c r="AO30" s="126"/>
      <c r="AP30" s="126"/>
      <c r="AQ30" s="126"/>
      <c r="AR30" s="207"/>
      <c r="AS30" s="208"/>
      <c r="AT30" s="208"/>
      <c r="AU30" s="208"/>
      <c r="AV30" s="208"/>
      <c r="AW30" s="208"/>
      <c r="AX30" s="208"/>
      <c r="AY30" s="209"/>
      <c r="AZ30" s="194">
        <f>COUNTIF(D30:AY30,"○")</f>
        <v>0</v>
      </c>
      <c r="BA30" s="194">
        <f>COUNTIF(D30:AY30,"●")</f>
        <v>0</v>
      </c>
      <c r="BB30" s="194">
        <f>E32+M32+U32+AC32+AK32+AS32</f>
        <v>0</v>
      </c>
      <c r="BC30" s="194">
        <f>K32+S32+AA32+AI32+AQ32+AY32</f>
        <v>0</v>
      </c>
      <c r="BD30" s="198"/>
    </row>
    <row r="31" spans="2:56" ht="12.95" customHeight="1">
      <c r="B31" s="225"/>
      <c r="C31" s="231"/>
      <c r="D31" s="39"/>
      <c r="E31" s="133"/>
      <c r="F31" s="130"/>
      <c r="G31" s="130">
        <v>0</v>
      </c>
      <c r="H31" s="130" t="s">
        <v>28</v>
      </c>
      <c r="I31" s="130">
        <v>0</v>
      </c>
      <c r="J31" s="130"/>
      <c r="K31" s="131"/>
      <c r="L31" s="130"/>
      <c r="M31" s="76"/>
      <c r="N31" s="130"/>
      <c r="O31" s="130">
        <v>0</v>
      </c>
      <c r="P31" s="130" t="s">
        <v>26</v>
      </c>
      <c r="Q31" s="130">
        <v>0</v>
      </c>
      <c r="R31" s="130"/>
      <c r="S31" s="131"/>
      <c r="T31" s="130"/>
      <c r="U31" s="76"/>
      <c r="V31" s="130"/>
      <c r="W31" s="130">
        <v>0</v>
      </c>
      <c r="X31" s="130" t="s">
        <v>28</v>
      </c>
      <c r="Y31" s="130">
        <v>0</v>
      </c>
      <c r="Z31" s="130"/>
      <c r="AA31" s="131"/>
      <c r="AB31" s="130"/>
      <c r="AC31" s="133"/>
      <c r="AD31" s="130"/>
      <c r="AE31" s="130">
        <v>0</v>
      </c>
      <c r="AF31" s="130" t="s">
        <v>28</v>
      </c>
      <c r="AG31" s="130">
        <v>0</v>
      </c>
      <c r="AH31" s="130"/>
      <c r="AI31" s="131"/>
      <c r="AJ31" s="130"/>
      <c r="AK31" s="133"/>
      <c r="AL31" s="130"/>
      <c r="AM31" s="130">
        <v>0</v>
      </c>
      <c r="AN31" s="130" t="s">
        <v>28</v>
      </c>
      <c r="AO31" s="130">
        <v>0</v>
      </c>
      <c r="AP31" s="130"/>
      <c r="AQ31" s="130"/>
      <c r="AR31" s="210"/>
      <c r="AS31" s="211"/>
      <c r="AT31" s="211"/>
      <c r="AU31" s="211"/>
      <c r="AV31" s="211"/>
      <c r="AW31" s="211"/>
      <c r="AX31" s="211"/>
      <c r="AY31" s="212"/>
      <c r="AZ31" s="195"/>
      <c r="BA31" s="195"/>
      <c r="BB31" s="196"/>
      <c r="BC31" s="196"/>
      <c r="BD31" s="199"/>
    </row>
    <row r="32" spans="2:56" ht="12.95" customHeight="1">
      <c r="B32" s="225"/>
      <c r="C32" s="231"/>
      <c r="D32" s="39"/>
      <c r="E32" s="130">
        <v>0</v>
      </c>
      <c r="F32" s="130"/>
      <c r="G32" s="130">
        <v>0</v>
      </c>
      <c r="H32" s="130" t="s">
        <v>26</v>
      </c>
      <c r="I32" s="130">
        <v>0</v>
      </c>
      <c r="J32" s="130"/>
      <c r="K32" s="131">
        <v>0</v>
      </c>
      <c r="L32" s="130"/>
      <c r="M32" s="130">
        <v>0</v>
      </c>
      <c r="N32" s="130"/>
      <c r="O32" s="130">
        <v>0</v>
      </c>
      <c r="P32" s="130" t="s">
        <v>26</v>
      </c>
      <c r="Q32" s="130">
        <v>0</v>
      </c>
      <c r="R32" s="130"/>
      <c r="S32" s="131">
        <v>0</v>
      </c>
      <c r="T32" s="130"/>
      <c r="U32" s="130">
        <v>0</v>
      </c>
      <c r="V32" s="130"/>
      <c r="W32" s="130">
        <v>0</v>
      </c>
      <c r="X32" s="130" t="s">
        <v>28</v>
      </c>
      <c r="Y32" s="130">
        <v>0</v>
      </c>
      <c r="Z32" s="130"/>
      <c r="AA32" s="131">
        <v>0</v>
      </c>
      <c r="AB32" s="130"/>
      <c r="AC32" s="130">
        <v>0</v>
      </c>
      <c r="AD32" s="130"/>
      <c r="AE32" s="130">
        <v>0</v>
      </c>
      <c r="AF32" s="130" t="s">
        <v>29</v>
      </c>
      <c r="AG32" s="130">
        <v>0</v>
      </c>
      <c r="AH32" s="130"/>
      <c r="AI32" s="131">
        <v>0</v>
      </c>
      <c r="AJ32" s="130"/>
      <c r="AK32" s="130">
        <v>0</v>
      </c>
      <c r="AL32" s="130"/>
      <c r="AM32" s="130">
        <v>0</v>
      </c>
      <c r="AN32" s="130" t="s">
        <v>26</v>
      </c>
      <c r="AO32" s="130">
        <v>0</v>
      </c>
      <c r="AP32" s="130"/>
      <c r="AQ32" s="130">
        <v>0</v>
      </c>
      <c r="AR32" s="210"/>
      <c r="AS32" s="211"/>
      <c r="AT32" s="211"/>
      <c r="AU32" s="211"/>
      <c r="AV32" s="211"/>
      <c r="AW32" s="211"/>
      <c r="AX32" s="211"/>
      <c r="AY32" s="212"/>
      <c r="AZ32" s="200">
        <f>SUM(O30:O34,W30:W34,G30:G34,AE30:AE34,AM30:AM34,AU31:AU33)</f>
        <v>0</v>
      </c>
      <c r="BA32" s="201"/>
      <c r="BB32" s="196"/>
      <c r="BC32" s="196"/>
      <c r="BD32" s="199"/>
    </row>
    <row r="33" spans="2:56" ht="12.95" customHeight="1">
      <c r="B33" s="225"/>
      <c r="C33" s="231"/>
      <c r="D33" s="39"/>
      <c r="E33" s="130"/>
      <c r="F33" s="130"/>
      <c r="G33" s="130"/>
      <c r="H33" s="130"/>
      <c r="I33" s="130"/>
      <c r="J33" s="130"/>
      <c r="K33" s="131"/>
      <c r="L33" s="130"/>
      <c r="M33" s="130"/>
      <c r="N33" s="130"/>
      <c r="O33" s="130"/>
      <c r="P33" s="130"/>
      <c r="Q33" s="130"/>
      <c r="R33" s="130"/>
      <c r="S33" s="131"/>
      <c r="T33" s="130"/>
      <c r="U33" s="130"/>
      <c r="V33" s="130"/>
      <c r="W33" s="130"/>
      <c r="X33" s="130"/>
      <c r="Y33" s="130"/>
      <c r="Z33" s="130"/>
      <c r="AA33" s="131"/>
      <c r="AB33" s="130"/>
      <c r="AC33" s="130"/>
      <c r="AD33" s="130"/>
      <c r="AE33" s="130"/>
      <c r="AF33" s="130"/>
      <c r="AG33" s="130"/>
      <c r="AH33" s="130"/>
      <c r="AI33" s="131"/>
      <c r="AJ33" s="130"/>
      <c r="AK33" s="130"/>
      <c r="AL33" s="130"/>
      <c r="AM33" s="130">
        <v>0</v>
      </c>
      <c r="AN33" s="130" t="s">
        <v>28</v>
      </c>
      <c r="AO33" s="130">
        <v>0</v>
      </c>
      <c r="AP33" s="130"/>
      <c r="AQ33" s="130"/>
      <c r="AR33" s="210"/>
      <c r="AS33" s="211"/>
      <c r="AT33" s="211"/>
      <c r="AU33" s="211"/>
      <c r="AV33" s="211"/>
      <c r="AW33" s="211"/>
      <c r="AX33" s="211"/>
      <c r="AY33" s="212"/>
      <c r="AZ33" s="200">
        <f>SUM(Q30:Q34,Y30:Y34,I30:I34,AG30:AH34,AO30:AP34,AW31:AW33)</f>
        <v>0</v>
      </c>
      <c r="BA33" s="202"/>
      <c r="BB33" s="197"/>
      <c r="BC33" s="197"/>
      <c r="BD33" s="199"/>
    </row>
    <row r="34" spans="2:56" ht="12.95" customHeight="1">
      <c r="B34" s="226"/>
      <c r="C34" s="232"/>
      <c r="D34" s="138"/>
      <c r="E34" s="136"/>
      <c r="F34" s="136"/>
      <c r="G34" s="136"/>
      <c r="H34" s="136"/>
      <c r="I34" s="136"/>
      <c r="J34" s="136"/>
      <c r="K34" s="137"/>
      <c r="L34" s="136"/>
      <c r="M34" s="136"/>
      <c r="N34" s="136"/>
      <c r="O34" s="136"/>
      <c r="P34" s="136"/>
      <c r="Q34" s="136"/>
      <c r="R34" s="136"/>
      <c r="S34" s="137"/>
      <c r="T34" s="136"/>
      <c r="U34" s="136"/>
      <c r="V34" s="136"/>
      <c r="W34" s="136"/>
      <c r="X34" s="136"/>
      <c r="Y34" s="136"/>
      <c r="Z34" s="136"/>
      <c r="AA34" s="137"/>
      <c r="AB34" s="136"/>
      <c r="AC34" s="136"/>
      <c r="AD34" s="136"/>
      <c r="AE34" s="136"/>
      <c r="AF34" s="136"/>
      <c r="AG34" s="136"/>
      <c r="AH34" s="136"/>
      <c r="AI34" s="137"/>
      <c r="AJ34" s="136"/>
      <c r="AK34" s="136"/>
      <c r="AL34" s="136"/>
      <c r="AM34" s="136"/>
      <c r="AN34" s="136"/>
      <c r="AO34" s="136"/>
      <c r="AP34" s="136"/>
      <c r="AQ34" s="136"/>
      <c r="AR34" s="213"/>
      <c r="AS34" s="214"/>
      <c r="AT34" s="214"/>
      <c r="AU34" s="214"/>
      <c r="AV34" s="214"/>
      <c r="AW34" s="214"/>
      <c r="AX34" s="214"/>
      <c r="AY34" s="215"/>
      <c r="AZ34" s="206" t="str">
        <f>IF(AZ33&gt;0,AZ32/AZ33,"-")</f>
        <v>-</v>
      </c>
      <c r="BA34" s="202"/>
      <c r="BB34" s="206" t="str">
        <f>IF(BC30&gt;0,BB30/BC30,"-")</f>
        <v>-</v>
      </c>
      <c r="BC34" s="201"/>
      <c r="BD34" s="199"/>
    </row>
  </sheetData>
  <mergeCells count="78">
    <mergeCell ref="B30:B34"/>
    <mergeCell ref="C5:C9"/>
    <mergeCell ref="C10:C14"/>
    <mergeCell ref="C15:C19"/>
    <mergeCell ref="C20:C24"/>
    <mergeCell ref="C25:C29"/>
    <mergeCell ref="C30:C34"/>
    <mergeCell ref="B5:B9"/>
    <mergeCell ref="B10:B14"/>
    <mergeCell ref="B15:B19"/>
    <mergeCell ref="B20:B24"/>
    <mergeCell ref="B25:B29"/>
    <mergeCell ref="AR30:AY34"/>
    <mergeCell ref="D5:K9"/>
    <mergeCell ref="L10:S14"/>
    <mergeCell ref="T15:AA19"/>
    <mergeCell ref="AB20:AI24"/>
    <mergeCell ref="AJ25:AQ29"/>
    <mergeCell ref="AZ30:AZ31"/>
    <mergeCell ref="BA30:BA31"/>
    <mergeCell ref="BB30:BB33"/>
    <mergeCell ref="BC30:BC33"/>
    <mergeCell ref="BD30:BD34"/>
    <mergeCell ref="AZ32:BA32"/>
    <mergeCell ref="AZ33:BA33"/>
    <mergeCell ref="AZ34:BA34"/>
    <mergeCell ref="BB34:BC34"/>
    <mergeCell ref="AZ25:AZ26"/>
    <mergeCell ref="BA25:BA26"/>
    <mergeCell ref="BB25:BB28"/>
    <mergeCell ref="BC25:BC28"/>
    <mergeCell ref="BD25:BD29"/>
    <mergeCell ref="AZ27:BA27"/>
    <mergeCell ref="AZ28:BA28"/>
    <mergeCell ref="AZ29:BA29"/>
    <mergeCell ref="BB29:BC29"/>
    <mergeCell ref="AZ20:AZ21"/>
    <mergeCell ref="BA20:BA21"/>
    <mergeCell ref="BB20:BB23"/>
    <mergeCell ref="BC20:BC23"/>
    <mergeCell ref="BD20:BD24"/>
    <mergeCell ref="AZ22:BA22"/>
    <mergeCell ref="AZ23:BA23"/>
    <mergeCell ref="AZ24:BA24"/>
    <mergeCell ref="BB24:BC24"/>
    <mergeCell ref="AZ15:AZ16"/>
    <mergeCell ref="BA15:BA16"/>
    <mergeCell ref="BB15:BB18"/>
    <mergeCell ref="BC15:BC18"/>
    <mergeCell ref="BD15:BD19"/>
    <mergeCell ref="AZ17:BA17"/>
    <mergeCell ref="AZ18:BA18"/>
    <mergeCell ref="AZ19:BA19"/>
    <mergeCell ref="BB19:BC19"/>
    <mergeCell ref="AZ10:AZ11"/>
    <mergeCell ref="BA10:BA11"/>
    <mergeCell ref="BB10:BB13"/>
    <mergeCell ref="BC10:BC13"/>
    <mergeCell ref="BD10:BD14"/>
    <mergeCell ref="AZ12:BA12"/>
    <mergeCell ref="AZ13:BA13"/>
    <mergeCell ref="AZ14:BA14"/>
    <mergeCell ref="BB14:BC14"/>
    <mergeCell ref="AZ5:AZ6"/>
    <mergeCell ref="BA5:BA6"/>
    <mergeCell ref="BB5:BB8"/>
    <mergeCell ref="BC5:BC8"/>
    <mergeCell ref="BD5:BD9"/>
    <mergeCell ref="AZ7:BA7"/>
    <mergeCell ref="AZ8:BA8"/>
    <mergeCell ref="AZ9:BA9"/>
    <mergeCell ref="BB9:BC9"/>
    <mergeCell ref="AS4:AY4"/>
    <mergeCell ref="E4:K4"/>
    <mergeCell ref="M4:S4"/>
    <mergeCell ref="U4:AA4"/>
    <mergeCell ref="AC4:AI4"/>
    <mergeCell ref="AK4:AQ4"/>
  </mergeCells>
  <phoneticPr fontId="2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>
    <oddFooter xml:space="preserve">&amp;C
-&amp;12 19&amp;11-
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1:BC34"/>
  <sheetViews>
    <sheetView zoomScale="110" zoomScaleNormal="110" workbookViewId="0">
      <selection activeCell="B4" sqref="B4:BB34"/>
    </sheetView>
  </sheetViews>
  <sheetFormatPr defaultColWidth="8.875" defaultRowHeight="13.5"/>
  <cols>
    <col min="1" max="2" width="4" customWidth="1"/>
    <col min="3" max="3" width="12.375" customWidth="1"/>
    <col min="4" max="4" width="2.875" customWidth="1"/>
    <col min="5" max="5" width="2.125" customWidth="1"/>
    <col min="6" max="6" width="0.125" hidden="1" customWidth="1"/>
    <col min="7" max="7" width="2.625" customWidth="1"/>
    <col min="8" max="8" width="2.125" customWidth="1"/>
    <col min="9" max="9" width="3.25" customWidth="1"/>
    <col min="10" max="10" width="2.125" hidden="1" customWidth="1"/>
    <col min="11" max="13" width="2.125" customWidth="1"/>
    <col min="14" max="14" width="2.125" hidden="1" customWidth="1"/>
    <col min="15" max="15" width="2.75" customWidth="1"/>
    <col min="16" max="16" width="2.125" customWidth="1"/>
    <col min="17" max="17" width="3" customWidth="1"/>
    <col min="18" max="18" width="2.125" hidden="1" customWidth="1"/>
    <col min="19" max="21" width="2.125" customWidth="1"/>
    <col min="22" max="22" width="2.125" hidden="1" customWidth="1"/>
    <col min="23" max="23" width="2.75" customWidth="1"/>
    <col min="24" max="24" width="2.125" customWidth="1"/>
    <col min="25" max="25" width="2.875" customWidth="1"/>
    <col min="26" max="26" width="2.125" hidden="1" customWidth="1"/>
    <col min="27" max="29" width="2.125" customWidth="1"/>
    <col min="30" max="30" width="2.125" hidden="1" customWidth="1"/>
    <col min="31" max="31" width="2.625" customWidth="1"/>
    <col min="32" max="32" width="2.125" customWidth="1"/>
    <col min="33" max="33" width="2.875" customWidth="1"/>
    <col min="34" max="34" width="2.125" hidden="1" customWidth="1"/>
    <col min="35" max="35" width="2.625" customWidth="1"/>
    <col min="36" max="36" width="2.125" customWidth="1"/>
    <col min="37" max="37" width="1.625" customWidth="1"/>
    <col min="38" max="38" width="0.125" hidden="1" customWidth="1"/>
    <col min="39" max="39" width="2.875" customWidth="1"/>
    <col min="40" max="40" width="2.125" customWidth="1"/>
    <col min="41" max="41" width="3.125" customWidth="1"/>
    <col min="42" max="42" width="2.125" hidden="1" customWidth="1"/>
    <col min="43" max="45" width="2.125" customWidth="1"/>
    <col min="46" max="46" width="2.625" customWidth="1"/>
    <col min="47" max="47" width="2.125" customWidth="1"/>
    <col min="48" max="48" width="2.875" customWidth="1"/>
    <col min="49" max="49" width="2.125" customWidth="1"/>
    <col min="50" max="51" width="3.375" customWidth="1"/>
    <col min="52" max="53" width="3.625" customWidth="1"/>
    <col min="54" max="54" width="3.875" customWidth="1"/>
  </cols>
  <sheetData>
    <row r="1" spans="2:55" ht="18.75">
      <c r="B1" s="1" t="s">
        <v>93</v>
      </c>
      <c r="K1" s="50"/>
    </row>
    <row r="2" spans="2:55">
      <c r="B2" s="34" t="s">
        <v>96</v>
      </c>
    </row>
    <row r="3" spans="2:55">
      <c r="B3" s="37" t="s">
        <v>100</v>
      </c>
    </row>
    <row r="4" spans="2:55" ht="18" customHeight="1">
      <c r="B4" s="122"/>
      <c r="C4" s="123" t="s">
        <v>5</v>
      </c>
      <c r="D4" s="140">
        <v>1</v>
      </c>
      <c r="E4" s="189" t="str">
        <f>C5</f>
        <v>大分大学</v>
      </c>
      <c r="F4" s="192"/>
      <c r="G4" s="192"/>
      <c r="H4" s="192"/>
      <c r="I4" s="192"/>
      <c r="J4" s="192"/>
      <c r="K4" s="192"/>
      <c r="L4" s="124">
        <v>2</v>
      </c>
      <c r="M4" s="189" t="str">
        <f>C10</f>
        <v>北九州市立大学</v>
      </c>
      <c r="N4" s="192"/>
      <c r="O4" s="192"/>
      <c r="P4" s="192"/>
      <c r="Q4" s="192"/>
      <c r="R4" s="192"/>
      <c r="S4" s="192"/>
      <c r="T4" s="124">
        <v>3</v>
      </c>
      <c r="U4" s="189" t="str">
        <f>C15</f>
        <v>宮崎大学</v>
      </c>
      <c r="V4" s="192"/>
      <c r="W4" s="192"/>
      <c r="X4" s="192"/>
      <c r="Y4" s="192"/>
      <c r="Z4" s="192"/>
      <c r="AA4" s="192"/>
      <c r="AB4" s="124">
        <v>4</v>
      </c>
      <c r="AC4" s="189" t="str">
        <f>C20</f>
        <v>琉球大学</v>
      </c>
      <c r="AD4" s="192"/>
      <c r="AE4" s="192"/>
      <c r="AF4" s="192"/>
      <c r="AG4" s="192"/>
      <c r="AH4" s="192"/>
      <c r="AI4" s="192"/>
      <c r="AJ4" s="124">
        <v>5</v>
      </c>
      <c r="AK4" s="189">
        <f>C25</f>
        <v>0</v>
      </c>
      <c r="AL4" s="192"/>
      <c r="AM4" s="192"/>
      <c r="AN4" s="192"/>
      <c r="AO4" s="192"/>
      <c r="AP4" s="192"/>
      <c r="AQ4" s="193"/>
      <c r="AR4" s="124">
        <v>6</v>
      </c>
      <c r="AS4" s="248">
        <f>C30</f>
        <v>0</v>
      </c>
      <c r="AT4" s="192"/>
      <c r="AU4" s="192"/>
      <c r="AV4" s="192"/>
      <c r="AW4" s="193"/>
      <c r="AX4" s="125" t="s">
        <v>14</v>
      </c>
      <c r="AY4" s="126" t="s">
        <v>15</v>
      </c>
      <c r="AZ4" s="127" t="s">
        <v>179</v>
      </c>
      <c r="BA4" s="126" t="s">
        <v>180</v>
      </c>
      <c r="BB4" s="127" t="s">
        <v>2</v>
      </c>
      <c r="BC4" s="3"/>
    </row>
    <row r="5" spans="2:55" ht="12.95" customHeight="1">
      <c r="B5" s="194">
        <v>1</v>
      </c>
      <c r="C5" s="230" t="s">
        <v>80</v>
      </c>
      <c r="D5" s="249"/>
      <c r="E5" s="250"/>
      <c r="F5" s="250"/>
      <c r="G5" s="250"/>
      <c r="H5" s="250"/>
      <c r="I5" s="250"/>
      <c r="J5" s="250"/>
      <c r="K5" s="250"/>
      <c r="L5" s="132" t="s">
        <v>40</v>
      </c>
      <c r="M5" s="130"/>
      <c r="N5" s="130"/>
      <c r="O5" s="130"/>
      <c r="P5" s="130"/>
      <c r="Q5" s="130"/>
      <c r="R5" s="130"/>
      <c r="S5" s="130"/>
      <c r="T5" s="132" t="s">
        <v>41</v>
      </c>
      <c r="U5" s="130"/>
      <c r="V5" s="130"/>
      <c r="W5" s="130"/>
      <c r="X5" s="130"/>
      <c r="Y5" s="130"/>
      <c r="Z5" s="130"/>
      <c r="AA5" s="130"/>
      <c r="AB5" s="132" t="s">
        <v>30</v>
      </c>
      <c r="AC5" s="130"/>
      <c r="AD5" s="130"/>
      <c r="AE5" s="130"/>
      <c r="AF5" s="130"/>
      <c r="AG5" s="130"/>
      <c r="AH5" s="130"/>
      <c r="AI5" s="130"/>
      <c r="AJ5" s="132"/>
      <c r="AK5" s="130"/>
      <c r="AL5" s="130"/>
      <c r="AM5" s="130"/>
      <c r="AN5" s="130"/>
      <c r="AO5" s="130"/>
      <c r="AP5" s="130"/>
      <c r="AQ5" s="130"/>
      <c r="AR5" s="132"/>
      <c r="AS5" s="130"/>
      <c r="AT5" s="130"/>
      <c r="AU5" s="130"/>
      <c r="AV5" s="130"/>
      <c r="AW5" s="131"/>
      <c r="AX5" s="194">
        <f>COUNTIF(D5:AR5,"○")</f>
        <v>1</v>
      </c>
      <c r="AY5" s="194">
        <f>COUNTIF(D5:AR5,"●")</f>
        <v>2</v>
      </c>
      <c r="AZ5" s="194">
        <f>E7+M7+U7+AC7+AK7+AS7</f>
        <v>2</v>
      </c>
      <c r="BA5" s="194">
        <f>S7+AA7+AI7+AQ7+AW7</f>
        <v>4</v>
      </c>
      <c r="BB5" s="245">
        <v>3</v>
      </c>
      <c r="BC5" s="3"/>
    </row>
    <row r="6" spans="2:55" ht="12.95" customHeight="1">
      <c r="B6" s="225"/>
      <c r="C6" s="231"/>
      <c r="D6" s="251"/>
      <c r="E6" s="252"/>
      <c r="F6" s="252"/>
      <c r="G6" s="252"/>
      <c r="H6" s="252"/>
      <c r="I6" s="252"/>
      <c r="J6" s="252"/>
      <c r="K6" s="252"/>
      <c r="L6" s="132"/>
      <c r="M6" s="133"/>
      <c r="N6" s="130"/>
      <c r="O6" s="134">
        <v>14</v>
      </c>
      <c r="P6" s="130" t="s">
        <v>33</v>
      </c>
      <c r="Q6" s="134">
        <v>25</v>
      </c>
      <c r="R6" s="130"/>
      <c r="S6" s="130"/>
      <c r="T6" s="132"/>
      <c r="U6" s="133"/>
      <c r="V6" s="130"/>
      <c r="W6" s="134">
        <v>25</v>
      </c>
      <c r="X6" s="130" t="s">
        <v>34</v>
      </c>
      <c r="Y6" s="134">
        <v>16</v>
      </c>
      <c r="Z6" s="130"/>
      <c r="AA6" s="130"/>
      <c r="AB6" s="132"/>
      <c r="AC6" s="133"/>
      <c r="AD6" s="130"/>
      <c r="AE6" s="134">
        <v>15</v>
      </c>
      <c r="AF6" s="130" t="s">
        <v>35</v>
      </c>
      <c r="AG6" s="134">
        <v>25</v>
      </c>
      <c r="AH6" s="130"/>
      <c r="AI6" s="130"/>
      <c r="AJ6" s="132"/>
      <c r="AK6" s="141"/>
      <c r="AL6" s="130"/>
      <c r="AM6" s="134">
        <v>0</v>
      </c>
      <c r="AN6" s="130" t="s">
        <v>35</v>
      </c>
      <c r="AO6" s="134">
        <v>0</v>
      </c>
      <c r="AP6" s="130"/>
      <c r="AQ6" s="130"/>
      <c r="AR6" s="132"/>
      <c r="AS6" s="130"/>
      <c r="AT6" s="130">
        <v>0</v>
      </c>
      <c r="AU6" s="130" t="s">
        <v>35</v>
      </c>
      <c r="AV6" s="130">
        <v>0</v>
      </c>
      <c r="AW6" s="131"/>
      <c r="AX6" s="195"/>
      <c r="AY6" s="195"/>
      <c r="AZ6" s="196"/>
      <c r="BA6" s="196"/>
      <c r="BB6" s="246"/>
    </row>
    <row r="7" spans="2:55" ht="12.95" customHeight="1">
      <c r="B7" s="225"/>
      <c r="C7" s="231"/>
      <c r="D7" s="251"/>
      <c r="E7" s="252"/>
      <c r="F7" s="252"/>
      <c r="G7" s="252"/>
      <c r="H7" s="252"/>
      <c r="I7" s="252"/>
      <c r="J7" s="252"/>
      <c r="K7" s="252"/>
      <c r="L7" s="132"/>
      <c r="M7" s="130">
        <v>0</v>
      </c>
      <c r="N7" s="130"/>
      <c r="O7" s="134">
        <v>15</v>
      </c>
      <c r="P7" s="130" t="s">
        <v>34</v>
      </c>
      <c r="Q7" s="134">
        <v>25</v>
      </c>
      <c r="R7" s="130"/>
      <c r="S7" s="130">
        <v>2</v>
      </c>
      <c r="T7" s="132"/>
      <c r="U7" s="130">
        <v>2</v>
      </c>
      <c r="V7" s="130"/>
      <c r="W7" s="134">
        <v>25</v>
      </c>
      <c r="X7" s="130" t="s">
        <v>35</v>
      </c>
      <c r="Y7" s="134">
        <v>21</v>
      </c>
      <c r="Z7" s="130"/>
      <c r="AA7" s="130">
        <v>0</v>
      </c>
      <c r="AB7" s="132"/>
      <c r="AC7" s="130">
        <v>0</v>
      </c>
      <c r="AD7" s="130"/>
      <c r="AE7" s="134">
        <v>19</v>
      </c>
      <c r="AF7" s="130" t="s">
        <v>36</v>
      </c>
      <c r="AG7" s="134">
        <v>25</v>
      </c>
      <c r="AH7" s="130"/>
      <c r="AI7" s="130">
        <v>2</v>
      </c>
      <c r="AJ7" s="132"/>
      <c r="AK7" s="130">
        <v>0</v>
      </c>
      <c r="AL7" s="130"/>
      <c r="AM7" s="134">
        <v>0</v>
      </c>
      <c r="AN7" s="130" t="s">
        <v>37</v>
      </c>
      <c r="AO7" s="134">
        <v>0</v>
      </c>
      <c r="AP7" s="130"/>
      <c r="AQ7" s="130">
        <v>0</v>
      </c>
      <c r="AR7" s="132"/>
      <c r="AS7" s="130">
        <v>0</v>
      </c>
      <c r="AT7" s="130">
        <v>0</v>
      </c>
      <c r="AU7" s="130" t="s">
        <v>35</v>
      </c>
      <c r="AV7" s="130">
        <v>0</v>
      </c>
      <c r="AW7" s="130">
        <v>0</v>
      </c>
      <c r="AX7" s="200">
        <f>SUM(O5:O9,W5:W9,AE5:AE9,AM5:AM9,AT5:AT9)</f>
        <v>113</v>
      </c>
      <c r="AY7" s="201"/>
      <c r="AZ7" s="196"/>
      <c r="BA7" s="196"/>
      <c r="BB7" s="246"/>
    </row>
    <row r="8" spans="2:55" ht="12.95" customHeight="1">
      <c r="B8" s="225"/>
      <c r="C8" s="231"/>
      <c r="D8" s="251"/>
      <c r="E8" s="252"/>
      <c r="F8" s="252"/>
      <c r="G8" s="252"/>
      <c r="H8" s="252"/>
      <c r="I8" s="252"/>
      <c r="J8" s="252"/>
      <c r="K8" s="252"/>
      <c r="L8" s="132"/>
      <c r="M8" s="130"/>
      <c r="N8" s="130"/>
      <c r="O8" s="134"/>
      <c r="P8" s="130"/>
      <c r="Q8" s="134"/>
      <c r="R8" s="130"/>
      <c r="S8" s="130"/>
      <c r="T8" s="132"/>
      <c r="U8" s="130"/>
      <c r="V8" s="130"/>
      <c r="W8" s="134"/>
      <c r="X8" s="130"/>
      <c r="Y8" s="134"/>
      <c r="Z8" s="130"/>
      <c r="AA8" s="130"/>
      <c r="AB8" s="132"/>
      <c r="AC8" s="130"/>
      <c r="AD8" s="130"/>
      <c r="AE8" s="134"/>
      <c r="AF8" s="130"/>
      <c r="AG8" s="134"/>
      <c r="AH8" s="130"/>
      <c r="AI8" s="130"/>
      <c r="AJ8" s="132"/>
      <c r="AK8" s="130"/>
      <c r="AL8" s="130"/>
      <c r="AM8" s="134"/>
      <c r="AN8" s="130"/>
      <c r="AO8" s="134"/>
      <c r="AP8" s="130"/>
      <c r="AQ8" s="130"/>
      <c r="AR8" s="132"/>
      <c r="AS8" s="130"/>
      <c r="AT8" s="130"/>
      <c r="AU8" s="130"/>
      <c r="AV8" s="130"/>
      <c r="AW8" s="130"/>
      <c r="AX8" s="200">
        <f>SUM(Q5:Q9,Y5:Z9,AG5:AH9,AO5:AO9,AV5:AV9)</f>
        <v>137</v>
      </c>
      <c r="AY8" s="202"/>
      <c r="AZ8" s="197"/>
      <c r="BA8" s="197"/>
      <c r="BB8" s="246"/>
    </row>
    <row r="9" spans="2:55" ht="12.95" customHeight="1">
      <c r="B9" s="226"/>
      <c r="C9" s="232"/>
      <c r="D9" s="253"/>
      <c r="E9" s="254"/>
      <c r="F9" s="254"/>
      <c r="G9" s="254"/>
      <c r="H9" s="254"/>
      <c r="I9" s="254"/>
      <c r="J9" s="254"/>
      <c r="K9" s="254"/>
      <c r="L9" s="135"/>
      <c r="M9" s="136"/>
      <c r="N9" s="136"/>
      <c r="O9" s="136"/>
      <c r="P9" s="136"/>
      <c r="Q9" s="136"/>
      <c r="R9" s="136"/>
      <c r="S9" s="136"/>
      <c r="T9" s="135"/>
      <c r="U9" s="136"/>
      <c r="V9" s="136"/>
      <c r="W9" s="136"/>
      <c r="X9" s="136"/>
      <c r="Y9" s="136"/>
      <c r="Z9" s="136"/>
      <c r="AA9" s="136"/>
      <c r="AB9" s="135"/>
      <c r="AC9" s="136"/>
      <c r="AD9" s="136"/>
      <c r="AE9" s="136"/>
      <c r="AF9" s="136"/>
      <c r="AG9" s="136"/>
      <c r="AH9" s="136"/>
      <c r="AI9" s="136"/>
      <c r="AJ9" s="135"/>
      <c r="AK9" s="136"/>
      <c r="AL9" s="136"/>
      <c r="AM9" s="136"/>
      <c r="AN9" s="136"/>
      <c r="AO9" s="136"/>
      <c r="AP9" s="136"/>
      <c r="AQ9" s="136"/>
      <c r="AR9" s="135"/>
      <c r="AS9" s="136"/>
      <c r="AT9" s="136"/>
      <c r="AU9" s="136"/>
      <c r="AV9" s="136"/>
      <c r="AW9" s="136"/>
      <c r="AX9" s="203">
        <f>IF(AX8&gt;0,AX7/AX8,"-")</f>
        <v>0.82481751824817517</v>
      </c>
      <c r="AY9" s="204"/>
      <c r="AZ9" s="203">
        <f>IF(BA5&gt;0,AZ5/BA5,"-")</f>
        <v>0.5</v>
      </c>
      <c r="BA9" s="205"/>
      <c r="BB9" s="247"/>
    </row>
    <row r="10" spans="2:55" ht="12.95" customHeight="1">
      <c r="B10" s="194">
        <v>2</v>
      </c>
      <c r="C10" s="230" t="s">
        <v>81</v>
      </c>
      <c r="D10" s="142" t="s">
        <v>42</v>
      </c>
      <c r="E10" s="130"/>
      <c r="F10" s="126"/>
      <c r="G10" s="126"/>
      <c r="H10" s="126"/>
      <c r="I10" s="126"/>
      <c r="J10" s="126"/>
      <c r="K10" s="126"/>
      <c r="L10" s="207"/>
      <c r="M10" s="208"/>
      <c r="N10" s="208"/>
      <c r="O10" s="208"/>
      <c r="P10" s="208"/>
      <c r="Q10" s="208"/>
      <c r="R10" s="208"/>
      <c r="S10" s="209"/>
      <c r="T10" s="132" t="s">
        <v>31</v>
      </c>
      <c r="U10" s="130"/>
      <c r="V10" s="130"/>
      <c r="W10" s="130"/>
      <c r="X10" s="130"/>
      <c r="Y10" s="130"/>
      <c r="Z10" s="130"/>
      <c r="AA10" s="130"/>
      <c r="AB10" s="132" t="s">
        <v>30</v>
      </c>
      <c r="AC10" s="130"/>
      <c r="AD10" s="130"/>
      <c r="AE10" s="130"/>
      <c r="AF10" s="130"/>
      <c r="AG10" s="130"/>
      <c r="AH10" s="130"/>
      <c r="AI10" s="130"/>
      <c r="AJ10" s="132"/>
      <c r="AK10" s="130"/>
      <c r="AL10" s="130"/>
      <c r="AM10" s="130"/>
      <c r="AN10" s="130"/>
      <c r="AO10" s="130"/>
      <c r="AP10" s="130"/>
      <c r="AQ10" s="130"/>
      <c r="AR10" s="132"/>
      <c r="AS10" s="130"/>
      <c r="AT10" s="130"/>
      <c r="AU10" s="130"/>
      <c r="AV10" s="130"/>
      <c r="AW10" s="131"/>
      <c r="AX10" s="225">
        <f>COUNTIF(D10:AR10,"○")</f>
        <v>2</v>
      </c>
      <c r="AY10" s="225">
        <f>COUNTIF(D10:AQ10,"●")</f>
        <v>1</v>
      </c>
      <c r="AZ10" s="194">
        <f>E12+M12+U12+AC12+AK12+AS12</f>
        <v>5</v>
      </c>
      <c r="BA10" s="194">
        <f>K12+AA12+AI12+AQ12+AW12</f>
        <v>2</v>
      </c>
      <c r="BB10" s="245">
        <v>2</v>
      </c>
    </row>
    <row r="11" spans="2:55" ht="12.95" customHeight="1">
      <c r="B11" s="225"/>
      <c r="C11" s="231"/>
      <c r="D11" s="39"/>
      <c r="E11" s="133"/>
      <c r="F11" s="130"/>
      <c r="G11" s="130">
        <v>25</v>
      </c>
      <c r="H11" s="130" t="s">
        <v>37</v>
      </c>
      <c r="I11" s="130">
        <v>14</v>
      </c>
      <c r="J11" s="130"/>
      <c r="K11" s="130"/>
      <c r="L11" s="210"/>
      <c r="M11" s="211"/>
      <c r="N11" s="211"/>
      <c r="O11" s="211"/>
      <c r="P11" s="211"/>
      <c r="Q11" s="211"/>
      <c r="R11" s="211"/>
      <c r="S11" s="212"/>
      <c r="T11" s="132"/>
      <c r="U11" s="133"/>
      <c r="V11" s="130"/>
      <c r="W11" s="134">
        <v>25</v>
      </c>
      <c r="X11" s="130" t="s">
        <v>35</v>
      </c>
      <c r="Y11" s="134">
        <v>16</v>
      </c>
      <c r="Z11" s="130"/>
      <c r="AA11" s="130"/>
      <c r="AB11" s="132"/>
      <c r="AC11" s="133"/>
      <c r="AD11" s="130"/>
      <c r="AE11" s="134">
        <v>25</v>
      </c>
      <c r="AF11" s="130" t="s">
        <v>35</v>
      </c>
      <c r="AG11" s="134">
        <v>20</v>
      </c>
      <c r="AH11" s="130"/>
      <c r="AI11" s="130"/>
      <c r="AJ11" s="132"/>
      <c r="AK11" s="141"/>
      <c r="AL11" s="130"/>
      <c r="AM11" s="134">
        <v>0</v>
      </c>
      <c r="AN11" s="130" t="s">
        <v>37</v>
      </c>
      <c r="AO11" s="134">
        <v>0</v>
      </c>
      <c r="AP11" s="130"/>
      <c r="AQ11" s="130"/>
      <c r="AR11" s="132"/>
      <c r="AS11" s="130"/>
      <c r="AT11" s="130">
        <v>0</v>
      </c>
      <c r="AU11" s="130" t="s">
        <v>35</v>
      </c>
      <c r="AV11" s="130">
        <v>0</v>
      </c>
      <c r="AW11" s="131"/>
      <c r="AX11" s="195"/>
      <c r="AY11" s="195"/>
      <c r="AZ11" s="196"/>
      <c r="BA11" s="196"/>
      <c r="BB11" s="246"/>
    </row>
    <row r="12" spans="2:55" ht="12.95" customHeight="1">
      <c r="B12" s="225"/>
      <c r="C12" s="231"/>
      <c r="D12" s="39"/>
      <c r="E12" s="130">
        <v>2</v>
      </c>
      <c r="F12" s="130"/>
      <c r="G12" s="130">
        <v>25</v>
      </c>
      <c r="H12" s="130" t="s">
        <v>35</v>
      </c>
      <c r="I12" s="130">
        <v>15</v>
      </c>
      <c r="J12" s="130"/>
      <c r="K12" s="130">
        <v>0</v>
      </c>
      <c r="L12" s="210"/>
      <c r="M12" s="211"/>
      <c r="N12" s="211"/>
      <c r="O12" s="211"/>
      <c r="P12" s="211"/>
      <c r="Q12" s="211"/>
      <c r="R12" s="211"/>
      <c r="S12" s="212"/>
      <c r="T12" s="132"/>
      <c r="U12" s="130">
        <v>2</v>
      </c>
      <c r="V12" s="130"/>
      <c r="W12" s="134">
        <v>25</v>
      </c>
      <c r="X12" s="130" t="s">
        <v>35</v>
      </c>
      <c r="Y12" s="134">
        <v>21</v>
      </c>
      <c r="Z12" s="130"/>
      <c r="AA12" s="130">
        <v>0</v>
      </c>
      <c r="AB12" s="132"/>
      <c r="AC12" s="130">
        <v>1</v>
      </c>
      <c r="AD12" s="130"/>
      <c r="AE12" s="134">
        <v>23</v>
      </c>
      <c r="AF12" s="130" t="s">
        <v>35</v>
      </c>
      <c r="AG12" s="134">
        <v>25</v>
      </c>
      <c r="AH12" s="130"/>
      <c r="AI12" s="130">
        <v>2</v>
      </c>
      <c r="AJ12" s="132"/>
      <c r="AK12" s="130">
        <v>0</v>
      </c>
      <c r="AL12" s="130"/>
      <c r="AM12" s="134">
        <v>0</v>
      </c>
      <c r="AN12" s="130" t="s">
        <v>35</v>
      </c>
      <c r="AO12" s="134">
        <v>0</v>
      </c>
      <c r="AP12" s="130"/>
      <c r="AQ12" s="130">
        <v>0</v>
      </c>
      <c r="AR12" s="132"/>
      <c r="AS12" s="130">
        <v>0</v>
      </c>
      <c r="AT12" s="130">
        <v>0</v>
      </c>
      <c r="AU12" s="130" t="s">
        <v>37</v>
      </c>
      <c r="AV12" s="130">
        <v>0</v>
      </c>
      <c r="AW12" s="130">
        <v>0</v>
      </c>
      <c r="AX12" s="200">
        <f>SUM(W10:W14,G10:G14,AE10:AE14,AM10:AM14,AT10:AT14)</f>
        <v>167</v>
      </c>
      <c r="AY12" s="201"/>
      <c r="AZ12" s="196"/>
      <c r="BA12" s="196"/>
      <c r="BB12" s="246"/>
    </row>
    <row r="13" spans="2:55" ht="12.95" customHeight="1">
      <c r="B13" s="225"/>
      <c r="C13" s="231"/>
      <c r="D13" s="39"/>
      <c r="E13" s="130"/>
      <c r="F13" s="130"/>
      <c r="G13" s="130"/>
      <c r="H13" s="130" t="s">
        <v>36</v>
      </c>
      <c r="I13" s="130"/>
      <c r="J13" s="130"/>
      <c r="K13" s="130"/>
      <c r="L13" s="210"/>
      <c r="M13" s="211"/>
      <c r="N13" s="211"/>
      <c r="O13" s="211"/>
      <c r="P13" s="211"/>
      <c r="Q13" s="211"/>
      <c r="R13" s="211"/>
      <c r="S13" s="212"/>
      <c r="T13" s="132"/>
      <c r="U13" s="130"/>
      <c r="V13" s="130"/>
      <c r="W13" s="134"/>
      <c r="X13" s="130" t="s">
        <v>36</v>
      </c>
      <c r="Y13" s="134"/>
      <c r="Z13" s="130"/>
      <c r="AA13" s="130"/>
      <c r="AB13" s="132"/>
      <c r="AC13" s="130"/>
      <c r="AD13" s="130"/>
      <c r="AE13" s="134">
        <v>19</v>
      </c>
      <c r="AF13" s="130" t="s">
        <v>35</v>
      </c>
      <c r="AG13" s="134">
        <v>25</v>
      </c>
      <c r="AH13" s="130"/>
      <c r="AI13" s="130"/>
      <c r="AJ13" s="132"/>
      <c r="AK13" s="130"/>
      <c r="AL13" s="130"/>
      <c r="AM13" s="134"/>
      <c r="AN13" s="130" t="s">
        <v>35</v>
      </c>
      <c r="AO13" s="134">
        <v>0</v>
      </c>
      <c r="AP13" s="130"/>
      <c r="AQ13" s="130"/>
      <c r="AR13" s="132"/>
      <c r="AS13" s="130"/>
      <c r="AT13" s="130">
        <v>0</v>
      </c>
      <c r="AU13" s="130" t="s">
        <v>36</v>
      </c>
      <c r="AV13" s="130">
        <v>0</v>
      </c>
      <c r="AW13" s="130"/>
      <c r="AX13" s="200">
        <f>SUM(Y10:Y14,I10:J14,AG10:AH14,AO10:AO14,AV10:AV14)</f>
        <v>136</v>
      </c>
      <c r="AY13" s="202"/>
      <c r="AZ13" s="197"/>
      <c r="BA13" s="197"/>
      <c r="BB13" s="246"/>
    </row>
    <row r="14" spans="2:55" ht="12.95" customHeight="1">
      <c r="B14" s="226"/>
      <c r="C14" s="232"/>
      <c r="D14" s="138"/>
      <c r="E14" s="136"/>
      <c r="F14" s="136"/>
      <c r="G14" s="136"/>
      <c r="H14" s="136"/>
      <c r="I14" s="136"/>
      <c r="J14" s="136"/>
      <c r="K14" s="136"/>
      <c r="L14" s="213"/>
      <c r="M14" s="214"/>
      <c r="N14" s="214"/>
      <c r="O14" s="214"/>
      <c r="P14" s="214"/>
      <c r="Q14" s="214"/>
      <c r="R14" s="214"/>
      <c r="S14" s="215"/>
      <c r="T14" s="135"/>
      <c r="U14" s="136"/>
      <c r="V14" s="136"/>
      <c r="W14" s="136"/>
      <c r="X14" s="136"/>
      <c r="Y14" s="136"/>
      <c r="Z14" s="136"/>
      <c r="AA14" s="136"/>
      <c r="AB14" s="135"/>
      <c r="AC14" s="136"/>
      <c r="AD14" s="136"/>
      <c r="AE14" s="136"/>
      <c r="AF14" s="136"/>
      <c r="AG14" s="136"/>
      <c r="AH14" s="136"/>
      <c r="AI14" s="136"/>
      <c r="AJ14" s="135"/>
      <c r="AK14" s="136"/>
      <c r="AL14" s="136"/>
      <c r="AM14" s="136"/>
      <c r="AN14" s="136"/>
      <c r="AO14" s="136"/>
      <c r="AP14" s="136"/>
      <c r="AQ14" s="136"/>
      <c r="AR14" s="135"/>
      <c r="AS14" s="136"/>
      <c r="AT14" s="136"/>
      <c r="AU14" s="136"/>
      <c r="AV14" s="136"/>
      <c r="AW14" s="136"/>
      <c r="AX14" s="203">
        <f>IF(AX13&gt;0,AX12/AX13,"-")</f>
        <v>1.2279411764705883</v>
      </c>
      <c r="AY14" s="204"/>
      <c r="AZ14" s="203">
        <f>IF(BA10&gt;0,AZ10/BA10,"-")</f>
        <v>2.5</v>
      </c>
      <c r="BA14" s="205"/>
      <c r="BB14" s="247"/>
    </row>
    <row r="15" spans="2:55" ht="12.95" customHeight="1">
      <c r="B15" s="194">
        <v>3</v>
      </c>
      <c r="C15" s="230" t="s">
        <v>82</v>
      </c>
      <c r="D15" s="142" t="s">
        <v>43</v>
      </c>
      <c r="E15" s="130"/>
      <c r="F15" s="126"/>
      <c r="G15" s="126"/>
      <c r="H15" s="126"/>
      <c r="I15" s="126"/>
      <c r="J15" s="126"/>
      <c r="K15" s="125"/>
      <c r="L15" s="130" t="s">
        <v>30</v>
      </c>
      <c r="M15" s="130"/>
      <c r="N15" s="126"/>
      <c r="O15" s="126"/>
      <c r="P15" s="126"/>
      <c r="Q15" s="126"/>
      <c r="R15" s="126"/>
      <c r="S15" s="126"/>
      <c r="T15" s="207"/>
      <c r="U15" s="208"/>
      <c r="V15" s="208"/>
      <c r="W15" s="208"/>
      <c r="X15" s="208"/>
      <c r="Y15" s="208"/>
      <c r="Z15" s="208"/>
      <c r="AA15" s="209"/>
      <c r="AB15" s="132" t="s">
        <v>44</v>
      </c>
      <c r="AC15" s="130"/>
      <c r="AD15" s="130"/>
      <c r="AE15" s="130"/>
      <c r="AF15" s="130"/>
      <c r="AG15" s="130"/>
      <c r="AH15" s="130"/>
      <c r="AI15" s="130"/>
      <c r="AJ15" s="132"/>
      <c r="AK15" s="130"/>
      <c r="AL15" s="130"/>
      <c r="AM15" s="130"/>
      <c r="AN15" s="130"/>
      <c r="AO15" s="130"/>
      <c r="AP15" s="130"/>
      <c r="AQ15" s="130"/>
      <c r="AR15" s="132"/>
      <c r="AS15" s="130"/>
      <c r="AT15" s="130"/>
      <c r="AU15" s="130"/>
      <c r="AV15" s="130"/>
      <c r="AW15" s="131"/>
      <c r="AX15" s="225">
        <f>COUNTIF(D15:AR15,"○")</f>
        <v>0</v>
      </c>
      <c r="AY15" s="225">
        <f>COUNTIF(D15:AR15,"●")</f>
        <v>3</v>
      </c>
      <c r="AZ15" s="194">
        <f>E17+M17+AC17+AK17+AS17</f>
        <v>1</v>
      </c>
      <c r="BA15" s="194">
        <f>K17+S17+AI17+AQ17+AW17</f>
        <v>6</v>
      </c>
      <c r="BB15" s="245">
        <v>4</v>
      </c>
    </row>
    <row r="16" spans="2:55" ht="12.95" customHeight="1">
      <c r="B16" s="225"/>
      <c r="C16" s="231"/>
      <c r="D16" s="39"/>
      <c r="E16" s="133"/>
      <c r="F16" s="130"/>
      <c r="G16" s="130">
        <v>16</v>
      </c>
      <c r="H16" s="130" t="s">
        <v>37</v>
      </c>
      <c r="I16" s="130">
        <v>25</v>
      </c>
      <c r="J16" s="130"/>
      <c r="K16" s="131"/>
      <c r="L16" s="130"/>
      <c r="M16" s="133"/>
      <c r="N16" s="130"/>
      <c r="O16" s="130">
        <v>16</v>
      </c>
      <c r="P16" s="130" t="s">
        <v>37</v>
      </c>
      <c r="Q16" s="130">
        <v>25</v>
      </c>
      <c r="R16" s="130"/>
      <c r="S16" s="130"/>
      <c r="T16" s="210"/>
      <c r="U16" s="211"/>
      <c r="V16" s="211"/>
      <c r="W16" s="211"/>
      <c r="X16" s="211"/>
      <c r="Y16" s="211"/>
      <c r="Z16" s="211"/>
      <c r="AA16" s="212"/>
      <c r="AB16" s="132"/>
      <c r="AC16" s="133"/>
      <c r="AD16" s="130"/>
      <c r="AE16" s="134">
        <v>23</v>
      </c>
      <c r="AF16" s="130" t="s">
        <v>35</v>
      </c>
      <c r="AG16" s="134">
        <v>25</v>
      </c>
      <c r="AH16" s="130"/>
      <c r="AI16" s="130"/>
      <c r="AJ16" s="132"/>
      <c r="AK16" s="141"/>
      <c r="AL16" s="130"/>
      <c r="AM16" s="134">
        <v>0</v>
      </c>
      <c r="AN16" s="130" t="s">
        <v>35</v>
      </c>
      <c r="AO16" s="134">
        <v>0</v>
      </c>
      <c r="AP16" s="130"/>
      <c r="AQ16" s="130"/>
      <c r="AR16" s="132"/>
      <c r="AS16" s="130"/>
      <c r="AT16" s="130">
        <v>0</v>
      </c>
      <c r="AU16" s="130" t="s">
        <v>37</v>
      </c>
      <c r="AV16" s="130">
        <v>0</v>
      </c>
      <c r="AW16" s="131"/>
      <c r="AX16" s="195"/>
      <c r="AY16" s="195"/>
      <c r="AZ16" s="196"/>
      <c r="BA16" s="196"/>
      <c r="BB16" s="246"/>
    </row>
    <row r="17" spans="2:54" ht="12.95" customHeight="1">
      <c r="B17" s="225"/>
      <c r="C17" s="231"/>
      <c r="D17" s="39"/>
      <c r="E17" s="130">
        <v>0</v>
      </c>
      <c r="F17" s="130"/>
      <c r="G17" s="130">
        <v>21</v>
      </c>
      <c r="H17" s="130" t="s">
        <v>34</v>
      </c>
      <c r="I17" s="130">
        <v>25</v>
      </c>
      <c r="J17" s="130"/>
      <c r="K17" s="131">
        <v>2</v>
      </c>
      <c r="L17" s="130"/>
      <c r="M17" s="130">
        <v>0</v>
      </c>
      <c r="N17" s="130"/>
      <c r="O17" s="130">
        <v>21</v>
      </c>
      <c r="P17" s="130" t="s">
        <v>36</v>
      </c>
      <c r="Q17" s="130">
        <v>25</v>
      </c>
      <c r="R17" s="130"/>
      <c r="S17" s="130">
        <v>2</v>
      </c>
      <c r="T17" s="210"/>
      <c r="U17" s="211"/>
      <c r="V17" s="211"/>
      <c r="W17" s="211"/>
      <c r="X17" s="211"/>
      <c r="Y17" s="211"/>
      <c r="Z17" s="211"/>
      <c r="AA17" s="212"/>
      <c r="AB17" s="132"/>
      <c r="AC17" s="130">
        <v>1</v>
      </c>
      <c r="AD17" s="130"/>
      <c r="AE17" s="134">
        <v>26</v>
      </c>
      <c r="AF17" s="130" t="s">
        <v>35</v>
      </c>
      <c r="AG17" s="134">
        <v>24</v>
      </c>
      <c r="AH17" s="130"/>
      <c r="AI17" s="130">
        <v>2</v>
      </c>
      <c r="AJ17" s="132"/>
      <c r="AK17" s="130">
        <v>0</v>
      </c>
      <c r="AL17" s="130"/>
      <c r="AM17" s="134">
        <v>0</v>
      </c>
      <c r="AN17" s="130" t="s">
        <v>35</v>
      </c>
      <c r="AO17" s="134">
        <v>0</v>
      </c>
      <c r="AP17" s="130"/>
      <c r="AQ17" s="130">
        <v>0</v>
      </c>
      <c r="AR17" s="132"/>
      <c r="AS17" s="130">
        <v>0</v>
      </c>
      <c r="AT17" s="130">
        <v>0</v>
      </c>
      <c r="AU17" s="130" t="s">
        <v>35</v>
      </c>
      <c r="AV17" s="130">
        <v>0</v>
      </c>
      <c r="AW17" s="130">
        <v>0</v>
      </c>
      <c r="AX17" s="200">
        <f>SUM(O15:O19,G15:G19,AE15:AE19,AM15:AM19,AT15:AT19)</f>
        <v>143</v>
      </c>
      <c r="AY17" s="201"/>
      <c r="AZ17" s="196"/>
      <c r="BA17" s="196"/>
      <c r="BB17" s="246"/>
    </row>
    <row r="18" spans="2:54" ht="12.95" customHeight="1">
      <c r="B18" s="225"/>
      <c r="C18" s="231"/>
      <c r="D18" s="39"/>
      <c r="E18" s="130"/>
      <c r="F18" s="130"/>
      <c r="G18" s="130"/>
      <c r="H18" s="130"/>
      <c r="I18" s="130"/>
      <c r="J18" s="130"/>
      <c r="K18" s="131"/>
      <c r="L18" s="130"/>
      <c r="M18" s="130"/>
      <c r="N18" s="130"/>
      <c r="O18" s="130"/>
      <c r="P18" s="130" t="s">
        <v>37</v>
      </c>
      <c r="Q18" s="130"/>
      <c r="R18" s="130"/>
      <c r="S18" s="130"/>
      <c r="T18" s="210"/>
      <c r="U18" s="211"/>
      <c r="V18" s="211"/>
      <c r="W18" s="211"/>
      <c r="X18" s="211"/>
      <c r="Y18" s="211"/>
      <c r="Z18" s="211"/>
      <c r="AA18" s="212"/>
      <c r="AB18" s="132"/>
      <c r="AC18" s="130"/>
      <c r="AD18" s="130"/>
      <c r="AE18" s="134">
        <v>20</v>
      </c>
      <c r="AF18" s="130" t="s">
        <v>108</v>
      </c>
      <c r="AG18" s="134">
        <v>25</v>
      </c>
      <c r="AH18" s="130"/>
      <c r="AI18" s="130"/>
      <c r="AJ18" s="132"/>
      <c r="AK18" s="130"/>
      <c r="AL18" s="130"/>
      <c r="AM18" s="134">
        <v>0</v>
      </c>
      <c r="AN18" s="130" t="s">
        <v>35</v>
      </c>
      <c r="AO18" s="134">
        <v>0</v>
      </c>
      <c r="AP18" s="130"/>
      <c r="AQ18" s="130"/>
      <c r="AR18" s="132"/>
      <c r="AS18" s="130"/>
      <c r="AT18" s="130">
        <v>0</v>
      </c>
      <c r="AU18" s="130" t="s">
        <v>35</v>
      </c>
      <c r="AV18" s="130">
        <v>0</v>
      </c>
      <c r="AW18" s="130"/>
      <c r="AX18" s="200">
        <f>SUM(Q16:Q18,Y16:Y18,I16:I18,AG16:AG18,AO16:AO18)</f>
        <v>174</v>
      </c>
      <c r="AY18" s="202"/>
      <c r="AZ18" s="197"/>
      <c r="BA18" s="197"/>
      <c r="BB18" s="246"/>
    </row>
    <row r="19" spans="2:54" ht="12.95" customHeight="1">
      <c r="B19" s="226"/>
      <c r="C19" s="232"/>
      <c r="D19" s="138"/>
      <c r="E19" s="136"/>
      <c r="F19" s="136"/>
      <c r="G19" s="136"/>
      <c r="H19" s="136"/>
      <c r="I19" s="136"/>
      <c r="J19" s="136"/>
      <c r="K19" s="137"/>
      <c r="L19" s="136"/>
      <c r="M19" s="136"/>
      <c r="N19" s="136"/>
      <c r="O19" s="136"/>
      <c r="P19" s="136"/>
      <c r="Q19" s="136"/>
      <c r="R19" s="136"/>
      <c r="S19" s="136"/>
      <c r="T19" s="213"/>
      <c r="U19" s="214"/>
      <c r="V19" s="214"/>
      <c r="W19" s="214"/>
      <c r="X19" s="214"/>
      <c r="Y19" s="214"/>
      <c r="Z19" s="214"/>
      <c r="AA19" s="215"/>
      <c r="AB19" s="135"/>
      <c r="AC19" s="136"/>
      <c r="AD19" s="136"/>
      <c r="AE19" s="136"/>
      <c r="AF19" s="136"/>
      <c r="AG19" s="136"/>
      <c r="AH19" s="136"/>
      <c r="AI19" s="136"/>
      <c r="AJ19" s="135"/>
      <c r="AK19" s="136"/>
      <c r="AL19" s="136"/>
      <c r="AM19" s="136"/>
      <c r="AN19" s="136"/>
      <c r="AO19" s="136"/>
      <c r="AP19" s="136"/>
      <c r="AQ19" s="136"/>
      <c r="AR19" s="135"/>
      <c r="AS19" s="136"/>
      <c r="AT19" s="136"/>
      <c r="AU19" s="136"/>
      <c r="AV19" s="136"/>
      <c r="AW19" s="137"/>
      <c r="AX19" s="203">
        <f>IF(AX18&gt;0,AX17/AX18,"-")</f>
        <v>0.82183908045977017</v>
      </c>
      <c r="AY19" s="204"/>
      <c r="AZ19" s="203">
        <f>IF(BA15&gt;0,AZ15/BA15,"-")</f>
        <v>0.16666666666666666</v>
      </c>
      <c r="BA19" s="205"/>
      <c r="BB19" s="247"/>
    </row>
    <row r="20" spans="2:54" ht="12.95" customHeight="1">
      <c r="B20" s="194">
        <v>4</v>
      </c>
      <c r="C20" s="230" t="s">
        <v>83</v>
      </c>
      <c r="D20" s="142" t="s">
        <v>31</v>
      </c>
      <c r="E20" s="130"/>
      <c r="F20" s="126"/>
      <c r="G20" s="126"/>
      <c r="H20" s="126"/>
      <c r="I20" s="126"/>
      <c r="J20" s="126"/>
      <c r="K20" s="125"/>
      <c r="L20" s="130" t="s">
        <v>31</v>
      </c>
      <c r="M20" s="130"/>
      <c r="N20" s="126"/>
      <c r="O20" s="126"/>
      <c r="P20" s="126"/>
      <c r="Q20" s="126"/>
      <c r="R20" s="126"/>
      <c r="S20" s="125"/>
      <c r="T20" s="130" t="s">
        <v>42</v>
      </c>
      <c r="U20" s="130"/>
      <c r="V20" s="126"/>
      <c r="W20" s="126"/>
      <c r="X20" s="126"/>
      <c r="Y20" s="126"/>
      <c r="Z20" s="126"/>
      <c r="AA20" s="126"/>
      <c r="AB20" s="207"/>
      <c r="AC20" s="208"/>
      <c r="AD20" s="208"/>
      <c r="AE20" s="208"/>
      <c r="AF20" s="208"/>
      <c r="AG20" s="208"/>
      <c r="AH20" s="208"/>
      <c r="AI20" s="209"/>
      <c r="AJ20" s="132"/>
      <c r="AK20" s="130"/>
      <c r="AL20" s="130"/>
      <c r="AM20" s="130"/>
      <c r="AN20" s="130"/>
      <c r="AO20" s="130"/>
      <c r="AP20" s="130"/>
      <c r="AQ20" s="130"/>
      <c r="AR20" s="132"/>
      <c r="AS20" s="130"/>
      <c r="AT20" s="130"/>
      <c r="AU20" s="130"/>
      <c r="AV20" s="130"/>
      <c r="AW20" s="131"/>
      <c r="AX20" s="194">
        <f>COUNTIF(D20:AR20,"○")</f>
        <v>3</v>
      </c>
      <c r="AY20" s="194">
        <f>COUNTIF(D20:AR20,"●")</f>
        <v>0</v>
      </c>
      <c r="AZ20" s="194">
        <f>E22+M22+U22+AK22+AS22</f>
        <v>6</v>
      </c>
      <c r="BA20" s="194">
        <f>K22+S22+AA22+AQ22+AW22</f>
        <v>2</v>
      </c>
      <c r="BB20" s="245">
        <v>1</v>
      </c>
    </row>
    <row r="21" spans="2:54" ht="12.95" customHeight="1">
      <c r="B21" s="225"/>
      <c r="C21" s="231"/>
      <c r="D21" s="39"/>
      <c r="E21" s="76"/>
      <c r="F21" s="130"/>
      <c r="G21" s="130">
        <v>25</v>
      </c>
      <c r="H21" s="130" t="s">
        <v>35</v>
      </c>
      <c r="I21" s="130">
        <v>15</v>
      </c>
      <c r="J21" s="130"/>
      <c r="K21" s="131"/>
      <c r="L21" s="130"/>
      <c r="M21" s="133"/>
      <c r="N21" s="130"/>
      <c r="O21" s="130">
        <v>20</v>
      </c>
      <c r="P21" s="130" t="s">
        <v>37</v>
      </c>
      <c r="Q21" s="130">
        <v>25</v>
      </c>
      <c r="R21" s="130"/>
      <c r="S21" s="131"/>
      <c r="T21" s="130"/>
      <c r="U21" s="133"/>
      <c r="V21" s="130"/>
      <c r="W21" s="130">
        <v>25</v>
      </c>
      <c r="X21" s="130" t="s">
        <v>34</v>
      </c>
      <c r="Y21" s="130">
        <v>23</v>
      </c>
      <c r="Z21" s="130"/>
      <c r="AA21" s="130"/>
      <c r="AB21" s="210"/>
      <c r="AC21" s="211"/>
      <c r="AD21" s="211"/>
      <c r="AE21" s="211"/>
      <c r="AF21" s="211"/>
      <c r="AG21" s="211"/>
      <c r="AH21" s="211"/>
      <c r="AI21" s="212"/>
      <c r="AJ21" s="132"/>
      <c r="AK21" s="141"/>
      <c r="AL21" s="130"/>
      <c r="AM21" s="134">
        <v>0</v>
      </c>
      <c r="AN21" s="130" t="s">
        <v>37</v>
      </c>
      <c r="AO21" s="134">
        <v>0</v>
      </c>
      <c r="AP21" s="130"/>
      <c r="AQ21" s="130"/>
      <c r="AR21" s="132"/>
      <c r="AS21" s="130"/>
      <c r="AT21" s="130">
        <v>0</v>
      </c>
      <c r="AU21" s="130" t="s">
        <v>37</v>
      </c>
      <c r="AV21" s="130">
        <v>0</v>
      </c>
      <c r="AW21" s="131"/>
      <c r="AX21" s="195"/>
      <c r="AY21" s="195"/>
      <c r="AZ21" s="196"/>
      <c r="BA21" s="196"/>
      <c r="BB21" s="246"/>
    </row>
    <row r="22" spans="2:54" ht="12.95" customHeight="1">
      <c r="B22" s="225"/>
      <c r="C22" s="231"/>
      <c r="D22" s="39"/>
      <c r="E22" s="130">
        <v>2</v>
      </c>
      <c r="F22" s="130"/>
      <c r="G22" s="130">
        <v>25</v>
      </c>
      <c r="H22" s="130" t="s">
        <v>36</v>
      </c>
      <c r="I22" s="130">
        <v>19</v>
      </c>
      <c r="J22" s="130"/>
      <c r="K22" s="131">
        <v>0</v>
      </c>
      <c r="L22" s="130"/>
      <c r="M22" s="130">
        <v>2</v>
      </c>
      <c r="N22" s="130"/>
      <c r="O22" s="130">
        <v>25</v>
      </c>
      <c r="P22" s="130" t="s">
        <v>37</v>
      </c>
      <c r="Q22" s="130">
        <v>23</v>
      </c>
      <c r="R22" s="130"/>
      <c r="S22" s="131">
        <v>1</v>
      </c>
      <c r="T22" s="130"/>
      <c r="U22" s="130">
        <v>2</v>
      </c>
      <c r="V22" s="130"/>
      <c r="W22" s="130">
        <v>24</v>
      </c>
      <c r="X22" s="130" t="s">
        <v>36</v>
      </c>
      <c r="Y22" s="130">
        <v>26</v>
      </c>
      <c r="Z22" s="130"/>
      <c r="AA22" s="130">
        <v>1</v>
      </c>
      <c r="AB22" s="210"/>
      <c r="AC22" s="211"/>
      <c r="AD22" s="211"/>
      <c r="AE22" s="211"/>
      <c r="AF22" s="211"/>
      <c r="AG22" s="211"/>
      <c r="AH22" s="211"/>
      <c r="AI22" s="212"/>
      <c r="AJ22" s="132"/>
      <c r="AK22" s="130">
        <v>0</v>
      </c>
      <c r="AL22" s="130"/>
      <c r="AM22" s="134">
        <v>0</v>
      </c>
      <c r="AN22" s="130" t="s">
        <v>36</v>
      </c>
      <c r="AO22" s="134">
        <v>0</v>
      </c>
      <c r="AP22" s="130"/>
      <c r="AQ22" s="130">
        <v>0</v>
      </c>
      <c r="AR22" s="132"/>
      <c r="AS22" s="130">
        <v>0</v>
      </c>
      <c r="AT22" s="130">
        <v>0</v>
      </c>
      <c r="AU22" s="130" t="s">
        <v>37</v>
      </c>
      <c r="AV22" s="130">
        <v>0</v>
      </c>
      <c r="AW22" s="130">
        <v>0</v>
      </c>
      <c r="AX22" s="200">
        <f>SUM(O20:O24,W20:W24,G20:G24,AM20:AM24,AT20:AT24)</f>
        <v>194</v>
      </c>
      <c r="AY22" s="201"/>
      <c r="AZ22" s="196"/>
      <c r="BA22" s="196"/>
      <c r="BB22" s="246"/>
    </row>
    <row r="23" spans="2:54" ht="12.95" customHeight="1">
      <c r="B23" s="225"/>
      <c r="C23" s="231"/>
      <c r="D23" s="39"/>
      <c r="E23" s="130"/>
      <c r="F23" s="130"/>
      <c r="G23" s="130"/>
      <c r="H23" s="130"/>
      <c r="I23" s="130"/>
      <c r="J23" s="130"/>
      <c r="K23" s="131"/>
      <c r="L23" s="130"/>
      <c r="M23" s="130"/>
      <c r="N23" s="130"/>
      <c r="O23" s="130">
        <v>25</v>
      </c>
      <c r="P23" s="130" t="s">
        <v>37</v>
      </c>
      <c r="Q23" s="130">
        <v>19</v>
      </c>
      <c r="R23" s="130"/>
      <c r="S23" s="131"/>
      <c r="T23" s="130"/>
      <c r="U23" s="130"/>
      <c r="V23" s="130"/>
      <c r="W23" s="130">
        <v>25</v>
      </c>
      <c r="X23" s="130" t="s">
        <v>108</v>
      </c>
      <c r="Y23" s="130">
        <v>20</v>
      </c>
      <c r="Z23" s="130"/>
      <c r="AA23" s="130"/>
      <c r="AB23" s="210"/>
      <c r="AC23" s="211"/>
      <c r="AD23" s="211"/>
      <c r="AE23" s="211"/>
      <c r="AF23" s="211"/>
      <c r="AG23" s="211"/>
      <c r="AH23" s="211"/>
      <c r="AI23" s="212"/>
      <c r="AJ23" s="132"/>
      <c r="AK23" s="130"/>
      <c r="AL23" s="130"/>
      <c r="AM23" s="134"/>
      <c r="AN23" s="130"/>
      <c r="AO23" s="134"/>
      <c r="AP23" s="130"/>
      <c r="AQ23" s="130"/>
      <c r="AR23" s="132"/>
      <c r="AS23" s="130"/>
      <c r="AT23" s="130">
        <v>0</v>
      </c>
      <c r="AU23" s="130" t="s">
        <v>37</v>
      </c>
      <c r="AV23" s="130">
        <v>0</v>
      </c>
      <c r="AW23" s="130"/>
      <c r="AX23" s="200">
        <f>SUM(Q21:Q23,Y21:Y23,I21:I23,AG21:AG23,AO21:AO23)</f>
        <v>170</v>
      </c>
      <c r="AY23" s="202"/>
      <c r="AZ23" s="197"/>
      <c r="BA23" s="197"/>
      <c r="BB23" s="246"/>
    </row>
    <row r="24" spans="2:54" ht="12.95" customHeight="1">
      <c r="B24" s="226"/>
      <c r="C24" s="232"/>
      <c r="D24" s="138"/>
      <c r="E24" s="136"/>
      <c r="F24" s="136"/>
      <c r="G24" s="136"/>
      <c r="H24" s="136"/>
      <c r="I24" s="136"/>
      <c r="J24" s="136"/>
      <c r="K24" s="137"/>
      <c r="L24" s="136"/>
      <c r="M24" s="136"/>
      <c r="N24" s="136"/>
      <c r="O24" s="136"/>
      <c r="P24" s="136"/>
      <c r="Q24" s="136"/>
      <c r="R24" s="136"/>
      <c r="S24" s="137"/>
      <c r="T24" s="136"/>
      <c r="U24" s="136"/>
      <c r="V24" s="136"/>
      <c r="W24" s="136"/>
      <c r="X24" s="136"/>
      <c r="Y24" s="136"/>
      <c r="Z24" s="136"/>
      <c r="AA24" s="136"/>
      <c r="AB24" s="213"/>
      <c r="AC24" s="214"/>
      <c r="AD24" s="214"/>
      <c r="AE24" s="214"/>
      <c r="AF24" s="214"/>
      <c r="AG24" s="214"/>
      <c r="AH24" s="214"/>
      <c r="AI24" s="215"/>
      <c r="AJ24" s="135"/>
      <c r="AK24" s="136"/>
      <c r="AL24" s="136"/>
      <c r="AM24" s="136"/>
      <c r="AN24" s="136"/>
      <c r="AO24" s="136"/>
      <c r="AP24" s="136"/>
      <c r="AQ24" s="136"/>
      <c r="AR24" s="135"/>
      <c r="AS24" s="136"/>
      <c r="AT24" s="136"/>
      <c r="AU24" s="136"/>
      <c r="AV24" s="136"/>
      <c r="AW24" s="137"/>
      <c r="AX24" s="203">
        <f>IF(AX23&gt;0,AX22/AX23,"-")</f>
        <v>1.1411764705882352</v>
      </c>
      <c r="AY24" s="204"/>
      <c r="AZ24" s="203">
        <f>IF(BA20&gt;0,AZ20/BA20,"-")</f>
        <v>3</v>
      </c>
      <c r="BA24" s="205"/>
      <c r="BB24" s="247"/>
    </row>
    <row r="25" spans="2:54" ht="12.95" customHeight="1">
      <c r="B25" s="194">
        <v>5</v>
      </c>
      <c r="C25" s="230"/>
      <c r="D25" s="142"/>
      <c r="E25" s="130"/>
      <c r="F25" s="126"/>
      <c r="G25" s="126"/>
      <c r="H25" s="126"/>
      <c r="I25" s="126"/>
      <c r="J25" s="126"/>
      <c r="K25" s="125"/>
      <c r="L25" s="130"/>
      <c r="M25" s="130"/>
      <c r="N25" s="126"/>
      <c r="O25" s="126"/>
      <c r="P25" s="126"/>
      <c r="Q25" s="126"/>
      <c r="R25" s="126"/>
      <c r="S25" s="125"/>
      <c r="T25" s="130"/>
      <c r="U25" s="130"/>
      <c r="V25" s="126"/>
      <c r="W25" s="126"/>
      <c r="X25" s="126"/>
      <c r="Y25" s="126"/>
      <c r="Z25" s="126"/>
      <c r="AA25" s="125"/>
      <c r="AB25" s="130"/>
      <c r="AC25" s="130"/>
      <c r="AD25" s="126"/>
      <c r="AE25" s="126"/>
      <c r="AF25" s="126"/>
      <c r="AG25" s="126"/>
      <c r="AH25" s="126"/>
      <c r="AI25" s="126"/>
      <c r="AJ25" s="207"/>
      <c r="AK25" s="208"/>
      <c r="AL25" s="208"/>
      <c r="AM25" s="208"/>
      <c r="AN25" s="208"/>
      <c r="AO25" s="208"/>
      <c r="AP25" s="208"/>
      <c r="AQ25" s="209"/>
      <c r="AR25" s="132"/>
      <c r="AS25" s="130"/>
      <c r="AT25" s="130"/>
      <c r="AU25" s="130"/>
      <c r="AV25" s="130"/>
      <c r="AW25" s="131"/>
      <c r="AX25" s="194">
        <f>COUNTIF(D25:AR25,"○")</f>
        <v>0</v>
      </c>
      <c r="AY25" s="194">
        <f>COUNTIF(D25:AR25,"●")</f>
        <v>0</v>
      </c>
      <c r="AZ25" s="194">
        <f>E27+M27+U27+AC27+AS27</f>
        <v>0</v>
      </c>
      <c r="BA25" s="194">
        <f>K27+S27+AA27+AI27+AW27</f>
        <v>0</v>
      </c>
      <c r="BB25" s="245"/>
    </row>
    <row r="26" spans="2:54" ht="12.95" customHeight="1">
      <c r="B26" s="225"/>
      <c r="C26" s="231"/>
      <c r="D26" s="39"/>
      <c r="E26" s="76"/>
      <c r="F26" s="130"/>
      <c r="G26" s="130">
        <v>0</v>
      </c>
      <c r="H26" s="130" t="s">
        <v>37</v>
      </c>
      <c r="I26" s="130">
        <v>0</v>
      </c>
      <c r="J26" s="130"/>
      <c r="K26" s="131"/>
      <c r="L26" s="130"/>
      <c r="M26" s="76"/>
      <c r="N26" s="130"/>
      <c r="O26" s="130">
        <v>0</v>
      </c>
      <c r="P26" s="130" t="s">
        <v>37</v>
      </c>
      <c r="Q26" s="130">
        <v>0</v>
      </c>
      <c r="R26" s="130"/>
      <c r="S26" s="131"/>
      <c r="T26" s="130"/>
      <c r="U26" s="133"/>
      <c r="V26" s="130"/>
      <c r="W26" s="130">
        <v>0</v>
      </c>
      <c r="X26" s="130" t="s">
        <v>37</v>
      </c>
      <c r="Y26" s="130">
        <v>0</v>
      </c>
      <c r="Z26" s="130"/>
      <c r="AA26" s="131"/>
      <c r="AB26" s="130"/>
      <c r="AC26" s="133"/>
      <c r="AD26" s="130"/>
      <c r="AE26" s="130">
        <v>0</v>
      </c>
      <c r="AF26" s="130" t="s">
        <v>35</v>
      </c>
      <c r="AG26" s="130">
        <v>0</v>
      </c>
      <c r="AH26" s="130"/>
      <c r="AI26" s="130"/>
      <c r="AJ26" s="210"/>
      <c r="AK26" s="211"/>
      <c r="AL26" s="211"/>
      <c r="AM26" s="211"/>
      <c r="AN26" s="211"/>
      <c r="AO26" s="211"/>
      <c r="AP26" s="211"/>
      <c r="AQ26" s="212"/>
      <c r="AR26" s="132"/>
      <c r="AS26" s="130"/>
      <c r="AT26" s="130">
        <v>0</v>
      </c>
      <c r="AU26" s="130" t="s">
        <v>37</v>
      </c>
      <c r="AV26" s="130">
        <v>0</v>
      </c>
      <c r="AW26" s="131"/>
      <c r="AX26" s="195"/>
      <c r="AY26" s="195"/>
      <c r="AZ26" s="196"/>
      <c r="BA26" s="196"/>
      <c r="BB26" s="246"/>
    </row>
    <row r="27" spans="2:54" ht="12.95" customHeight="1">
      <c r="B27" s="225"/>
      <c r="C27" s="231"/>
      <c r="D27" s="39"/>
      <c r="E27" s="130">
        <v>0</v>
      </c>
      <c r="F27" s="130"/>
      <c r="G27" s="130">
        <v>0</v>
      </c>
      <c r="H27" s="130" t="s">
        <v>35</v>
      </c>
      <c r="I27" s="130">
        <v>0</v>
      </c>
      <c r="J27" s="130"/>
      <c r="K27" s="131">
        <v>0</v>
      </c>
      <c r="L27" s="130"/>
      <c r="M27" s="130">
        <v>0</v>
      </c>
      <c r="N27" s="130"/>
      <c r="O27" s="130">
        <v>0</v>
      </c>
      <c r="P27" s="130" t="s">
        <v>36</v>
      </c>
      <c r="Q27" s="130">
        <v>0</v>
      </c>
      <c r="R27" s="130"/>
      <c r="S27" s="131">
        <v>0</v>
      </c>
      <c r="T27" s="130"/>
      <c r="U27" s="130">
        <v>0</v>
      </c>
      <c r="V27" s="130"/>
      <c r="W27" s="130">
        <v>0</v>
      </c>
      <c r="X27" s="130" t="s">
        <v>35</v>
      </c>
      <c r="Y27" s="130">
        <v>0</v>
      </c>
      <c r="Z27" s="130"/>
      <c r="AA27" s="131">
        <v>0</v>
      </c>
      <c r="AB27" s="130"/>
      <c r="AC27" s="130">
        <v>0</v>
      </c>
      <c r="AD27" s="130"/>
      <c r="AE27" s="130">
        <v>0</v>
      </c>
      <c r="AF27" s="130" t="s">
        <v>35</v>
      </c>
      <c r="AG27" s="130">
        <v>0</v>
      </c>
      <c r="AH27" s="130"/>
      <c r="AI27" s="130">
        <v>0</v>
      </c>
      <c r="AJ27" s="210"/>
      <c r="AK27" s="211"/>
      <c r="AL27" s="211"/>
      <c r="AM27" s="211"/>
      <c r="AN27" s="211"/>
      <c r="AO27" s="211"/>
      <c r="AP27" s="211"/>
      <c r="AQ27" s="212"/>
      <c r="AR27" s="132"/>
      <c r="AS27" s="130">
        <v>0</v>
      </c>
      <c r="AT27" s="130">
        <v>0</v>
      </c>
      <c r="AU27" s="130" t="s">
        <v>37</v>
      </c>
      <c r="AV27" s="130">
        <v>0</v>
      </c>
      <c r="AW27" s="130">
        <v>0</v>
      </c>
      <c r="AX27" s="200">
        <f>SUM(O25:O29,W25:W29,G25:G29,AE25:AE29,AT25:AT29)</f>
        <v>0</v>
      </c>
      <c r="AY27" s="201"/>
      <c r="AZ27" s="196"/>
      <c r="BA27" s="196"/>
      <c r="BB27" s="246"/>
    </row>
    <row r="28" spans="2:54" ht="12.95" customHeight="1">
      <c r="B28" s="225"/>
      <c r="C28" s="231"/>
      <c r="D28" s="39"/>
      <c r="E28" s="130"/>
      <c r="F28" s="130"/>
      <c r="G28" s="130"/>
      <c r="H28" s="130"/>
      <c r="I28" s="130"/>
      <c r="J28" s="130"/>
      <c r="K28" s="131"/>
      <c r="L28" s="130"/>
      <c r="M28" s="130"/>
      <c r="N28" s="130"/>
      <c r="O28" s="130">
        <v>0</v>
      </c>
      <c r="P28" s="130" t="s">
        <v>35</v>
      </c>
      <c r="Q28" s="130">
        <v>0</v>
      </c>
      <c r="R28" s="130"/>
      <c r="S28" s="131"/>
      <c r="T28" s="130"/>
      <c r="U28" s="130"/>
      <c r="V28" s="130"/>
      <c r="W28" s="130">
        <v>0</v>
      </c>
      <c r="X28" s="130" t="s">
        <v>35</v>
      </c>
      <c r="Y28" s="130">
        <v>0</v>
      </c>
      <c r="Z28" s="130"/>
      <c r="AA28" s="131"/>
      <c r="AB28" s="130"/>
      <c r="AC28" s="130"/>
      <c r="AD28" s="130"/>
      <c r="AE28" s="130"/>
      <c r="AF28" s="130"/>
      <c r="AG28" s="130"/>
      <c r="AH28" s="130"/>
      <c r="AI28" s="130"/>
      <c r="AJ28" s="210"/>
      <c r="AK28" s="211"/>
      <c r="AL28" s="211"/>
      <c r="AM28" s="211"/>
      <c r="AN28" s="211"/>
      <c r="AO28" s="211"/>
      <c r="AP28" s="211"/>
      <c r="AQ28" s="212"/>
      <c r="AR28" s="132"/>
      <c r="AS28" s="130"/>
      <c r="AT28" s="130"/>
      <c r="AU28" s="130"/>
      <c r="AV28" s="130"/>
      <c r="AW28" s="130"/>
      <c r="AX28" s="200">
        <f>SUM(Q26:Q28,Y26:Y28,I26:I28,AG26:AG28,AO26:AO28)</f>
        <v>0</v>
      </c>
      <c r="AY28" s="202"/>
      <c r="AZ28" s="197"/>
      <c r="BA28" s="197"/>
      <c r="BB28" s="246"/>
    </row>
    <row r="29" spans="2:54" ht="12.95" customHeight="1">
      <c r="B29" s="226"/>
      <c r="C29" s="232"/>
      <c r="D29" s="138"/>
      <c r="E29" s="136"/>
      <c r="F29" s="136"/>
      <c r="G29" s="136"/>
      <c r="H29" s="136"/>
      <c r="I29" s="136"/>
      <c r="J29" s="136"/>
      <c r="K29" s="137"/>
      <c r="L29" s="136"/>
      <c r="M29" s="136"/>
      <c r="N29" s="136"/>
      <c r="O29" s="136"/>
      <c r="P29" s="136"/>
      <c r="Q29" s="136"/>
      <c r="R29" s="136"/>
      <c r="S29" s="137"/>
      <c r="T29" s="136"/>
      <c r="U29" s="136"/>
      <c r="V29" s="136"/>
      <c r="W29" s="136"/>
      <c r="X29" s="136"/>
      <c r="Y29" s="136"/>
      <c r="Z29" s="136"/>
      <c r="AA29" s="137"/>
      <c r="AB29" s="136"/>
      <c r="AC29" s="136"/>
      <c r="AD29" s="136"/>
      <c r="AE29" s="136"/>
      <c r="AF29" s="136"/>
      <c r="AG29" s="136"/>
      <c r="AH29" s="136"/>
      <c r="AI29" s="136"/>
      <c r="AJ29" s="213"/>
      <c r="AK29" s="214"/>
      <c r="AL29" s="214"/>
      <c r="AM29" s="214"/>
      <c r="AN29" s="214"/>
      <c r="AO29" s="214"/>
      <c r="AP29" s="214"/>
      <c r="AQ29" s="215"/>
      <c r="AR29" s="135"/>
      <c r="AS29" s="136"/>
      <c r="AT29" s="136"/>
      <c r="AU29" s="136"/>
      <c r="AV29" s="136"/>
      <c r="AW29" s="136"/>
      <c r="AX29" s="206" t="str">
        <f>IF(AX28&gt;0,AX27/AX28,"-")</f>
        <v>-</v>
      </c>
      <c r="AY29" s="202"/>
      <c r="AZ29" s="206" t="str">
        <f>IF(BA25&gt;0,AZ25/BA25,"-")</f>
        <v>-</v>
      </c>
      <c r="BA29" s="201"/>
      <c r="BB29" s="247"/>
    </row>
    <row r="30" spans="2:54">
      <c r="B30" s="233">
        <v>6</v>
      </c>
      <c r="C30" s="233"/>
      <c r="D30" s="143"/>
      <c r="E30" s="76"/>
      <c r="F30" s="76"/>
      <c r="G30" s="76"/>
      <c r="H30" s="76"/>
      <c r="I30" s="76"/>
      <c r="J30" s="76"/>
      <c r="K30" s="76"/>
      <c r="L30" s="144"/>
      <c r="M30" s="76"/>
      <c r="N30" s="76"/>
      <c r="O30" s="76"/>
      <c r="P30" s="76"/>
      <c r="Q30" s="76"/>
      <c r="R30" s="76"/>
      <c r="S30" s="76"/>
      <c r="T30" s="144"/>
      <c r="U30" s="76"/>
      <c r="V30" s="76"/>
      <c r="W30" s="76"/>
      <c r="X30" s="76"/>
      <c r="Y30" s="76"/>
      <c r="Z30" s="76"/>
      <c r="AA30" s="76"/>
      <c r="AB30" s="144"/>
      <c r="AC30" s="76"/>
      <c r="AD30" s="76"/>
      <c r="AE30" s="76"/>
      <c r="AF30" s="76"/>
      <c r="AG30" s="76"/>
      <c r="AH30" s="76"/>
      <c r="AI30" s="76"/>
      <c r="AJ30" s="144"/>
      <c r="AK30" s="76"/>
      <c r="AL30" s="76"/>
      <c r="AM30" s="76"/>
      <c r="AN30" s="76"/>
      <c r="AO30" s="76"/>
      <c r="AP30" s="76"/>
      <c r="AQ30" s="145"/>
      <c r="AR30" s="235"/>
      <c r="AS30" s="236"/>
      <c r="AT30" s="236"/>
      <c r="AU30" s="236"/>
      <c r="AV30" s="236"/>
      <c r="AW30" s="237"/>
      <c r="AX30" s="234">
        <f ca="1">COUNTIF(D30:AY30,"○")</f>
        <v>0</v>
      </c>
      <c r="AY30" s="234">
        <f ca="1">COUNTIF(D30:AY30,"●")</f>
        <v>0</v>
      </c>
      <c r="AZ30" s="233">
        <f>E32+M32+U32+AC32+AK32</f>
        <v>0</v>
      </c>
      <c r="BA30" s="234">
        <f>K32+S32+AA32+AI32+AQ32</f>
        <v>0</v>
      </c>
      <c r="BB30" s="234"/>
    </row>
    <row r="31" spans="2:54">
      <c r="B31" s="196"/>
      <c r="C31" s="196"/>
      <c r="D31" s="146"/>
      <c r="E31" s="76"/>
      <c r="F31" s="76"/>
      <c r="G31" s="76">
        <v>0</v>
      </c>
      <c r="H31" s="76" t="s">
        <v>38</v>
      </c>
      <c r="I31" s="76">
        <v>0</v>
      </c>
      <c r="J31" s="76"/>
      <c r="K31" s="76"/>
      <c r="L31" s="146"/>
      <c r="M31" s="76"/>
      <c r="N31" s="76"/>
      <c r="O31" s="130">
        <v>0</v>
      </c>
      <c r="P31" s="130" t="s">
        <v>37</v>
      </c>
      <c r="Q31" s="130">
        <v>0</v>
      </c>
      <c r="R31" s="76"/>
      <c r="S31" s="76"/>
      <c r="T31" s="146"/>
      <c r="U31" s="76"/>
      <c r="V31" s="76"/>
      <c r="W31" s="130">
        <v>0</v>
      </c>
      <c r="X31" s="130" t="s">
        <v>37</v>
      </c>
      <c r="Y31" s="130">
        <v>0</v>
      </c>
      <c r="Z31" s="76"/>
      <c r="AA31" s="76"/>
      <c r="AB31" s="146"/>
      <c r="AC31" s="76"/>
      <c r="AD31" s="76"/>
      <c r="AE31" s="76">
        <v>0</v>
      </c>
      <c r="AF31" s="76" t="s">
        <v>37</v>
      </c>
      <c r="AG31" s="76">
        <v>0</v>
      </c>
      <c r="AH31" s="76"/>
      <c r="AI31" s="76"/>
      <c r="AJ31" s="146"/>
      <c r="AK31" s="76"/>
      <c r="AL31" s="76"/>
      <c r="AM31" s="76">
        <v>0</v>
      </c>
      <c r="AN31" s="76" t="s">
        <v>37</v>
      </c>
      <c r="AO31" s="76">
        <v>0</v>
      </c>
      <c r="AP31" s="76"/>
      <c r="AQ31" s="147"/>
      <c r="AR31" s="238"/>
      <c r="AS31" s="239"/>
      <c r="AT31" s="239"/>
      <c r="AU31" s="239"/>
      <c r="AV31" s="239"/>
      <c r="AW31" s="240"/>
      <c r="AX31" s="234"/>
      <c r="AY31" s="234"/>
      <c r="AZ31" s="196"/>
      <c r="BA31" s="234"/>
      <c r="BB31" s="234"/>
    </row>
    <row r="32" spans="2:54">
      <c r="B32" s="196"/>
      <c r="C32" s="196"/>
      <c r="D32" s="146"/>
      <c r="E32" s="76">
        <v>0</v>
      </c>
      <c r="F32" s="76"/>
      <c r="G32" s="76">
        <v>0</v>
      </c>
      <c r="H32" s="76" t="s">
        <v>37</v>
      </c>
      <c r="I32" s="76">
        <v>0</v>
      </c>
      <c r="J32" s="76"/>
      <c r="K32" s="76">
        <v>0</v>
      </c>
      <c r="L32" s="146"/>
      <c r="M32" s="76">
        <v>0</v>
      </c>
      <c r="N32" s="76"/>
      <c r="O32" s="130">
        <v>0</v>
      </c>
      <c r="P32" s="130" t="s">
        <v>37</v>
      </c>
      <c r="Q32" s="130">
        <v>0</v>
      </c>
      <c r="R32" s="76"/>
      <c r="S32" s="76">
        <v>0</v>
      </c>
      <c r="T32" s="146"/>
      <c r="U32" s="76">
        <v>0</v>
      </c>
      <c r="V32" s="76"/>
      <c r="W32" s="130">
        <v>0</v>
      </c>
      <c r="X32" s="130" t="s">
        <v>37</v>
      </c>
      <c r="Y32" s="130">
        <v>0</v>
      </c>
      <c r="Z32" s="76"/>
      <c r="AA32" s="76">
        <v>0</v>
      </c>
      <c r="AB32" s="146"/>
      <c r="AC32" s="76">
        <v>0</v>
      </c>
      <c r="AD32" s="76"/>
      <c r="AE32" s="76">
        <v>0</v>
      </c>
      <c r="AF32" s="76" t="s">
        <v>37</v>
      </c>
      <c r="AG32" s="76">
        <v>0</v>
      </c>
      <c r="AH32" s="76"/>
      <c r="AI32" s="76">
        <v>0</v>
      </c>
      <c r="AJ32" s="146"/>
      <c r="AK32" s="76">
        <v>0</v>
      </c>
      <c r="AL32" s="76"/>
      <c r="AM32" s="76">
        <v>0</v>
      </c>
      <c r="AN32" s="76" t="s">
        <v>39</v>
      </c>
      <c r="AO32" s="76">
        <v>0</v>
      </c>
      <c r="AP32" s="76"/>
      <c r="AQ32" s="147">
        <v>0</v>
      </c>
      <c r="AR32" s="238"/>
      <c r="AS32" s="239"/>
      <c r="AT32" s="239"/>
      <c r="AU32" s="239"/>
      <c r="AV32" s="239"/>
      <c r="AW32" s="240"/>
      <c r="AX32" s="234">
        <f>SUM(G30:G34,O30:O34,W30:W34,AE30:AE34,AM30:AM34)</f>
        <v>0</v>
      </c>
      <c r="AY32" s="234"/>
      <c r="AZ32" s="196"/>
      <c r="BA32" s="234"/>
      <c r="BB32" s="234"/>
    </row>
    <row r="33" spans="2:54">
      <c r="B33" s="196"/>
      <c r="C33" s="196"/>
      <c r="D33" s="146"/>
      <c r="E33" s="76"/>
      <c r="F33" s="76"/>
      <c r="G33" s="76"/>
      <c r="H33" s="76"/>
      <c r="I33" s="76"/>
      <c r="J33" s="76"/>
      <c r="K33" s="76"/>
      <c r="L33" s="146"/>
      <c r="M33" s="76"/>
      <c r="N33" s="76"/>
      <c r="O33" s="130">
        <v>0</v>
      </c>
      <c r="P33" s="130" t="s">
        <v>37</v>
      </c>
      <c r="Q33" s="130">
        <v>0</v>
      </c>
      <c r="R33" s="76"/>
      <c r="S33" s="76"/>
      <c r="T33" s="146"/>
      <c r="U33" s="76"/>
      <c r="V33" s="76"/>
      <c r="W33" s="130">
        <v>0</v>
      </c>
      <c r="X33" s="130" t="s">
        <v>39</v>
      </c>
      <c r="Y33" s="130">
        <v>0</v>
      </c>
      <c r="Z33" s="76"/>
      <c r="AA33" s="76"/>
      <c r="AB33" s="146"/>
      <c r="AC33" s="76"/>
      <c r="AD33" s="76"/>
      <c r="AE33" s="76">
        <v>0</v>
      </c>
      <c r="AF33" s="76" t="s">
        <v>34</v>
      </c>
      <c r="AG33" s="76">
        <v>0</v>
      </c>
      <c r="AH33" s="76"/>
      <c r="AI33" s="76"/>
      <c r="AJ33" s="146"/>
      <c r="AK33" s="76"/>
      <c r="AL33" s="76"/>
      <c r="AM33" s="76"/>
      <c r="AN33" s="76"/>
      <c r="AO33" s="76"/>
      <c r="AP33" s="76"/>
      <c r="AQ33" s="147"/>
      <c r="AR33" s="238"/>
      <c r="AS33" s="239"/>
      <c r="AT33" s="239"/>
      <c r="AU33" s="239"/>
      <c r="AV33" s="239"/>
      <c r="AW33" s="240"/>
      <c r="AX33" s="234">
        <f>SUM(I31:I33,Q31:Q33,Y31:Y33,AG31:AG33,AO31:AO33)</f>
        <v>0</v>
      </c>
      <c r="AY33" s="234"/>
      <c r="AZ33" s="197"/>
      <c r="BA33" s="234"/>
      <c r="BB33" s="234"/>
    </row>
    <row r="34" spans="2:54">
      <c r="B34" s="197"/>
      <c r="C34" s="197"/>
      <c r="D34" s="148"/>
      <c r="E34" s="149"/>
      <c r="F34" s="149"/>
      <c r="G34" s="149"/>
      <c r="H34" s="149"/>
      <c r="I34" s="149"/>
      <c r="J34" s="149"/>
      <c r="K34" s="149"/>
      <c r="L34" s="148"/>
      <c r="M34" s="149"/>
      <c r="N34" s="149"/>
      <c r="O34" s="149"/>
      <c r="P34" s="149"/>
      <c r="Q34" s="149"/>
      <c r="R34" s="149"/>
      <c r="S34" s="149"/>
      <c r="T34" s="148"/>
      <c r="U34" s="149"/>
      <c r="V34" s="149"/>
      <c r="W34" s="149"/>
      <c r="X34" s="149"/>
      <c r="Y34" s="149"/>
      <c r="Z34" s="149"/>
      <c r="AA34" s="149"/>
      <c r="AB34" s="148"/>
      <c r="AC34" s="149"/>
      <c r="AD34" s="149"/>
      <c r="AE34" s="149"/>
      <c r="AF34" s="149"/>
      <c r="AG34" s="149"/>
      <c r="AH34" s="149"/>
      <c r="AI34" s="149"/>
      <c r="AJ34" s="148"/>
      <c r="AK34" s="149"/>
      <c r="AL34" s="149"/>
      <c r="AM34" s="149"/>
      <c r="AN34" s="149"/>
      <c r="AO34" s="149"/>
      <c r="AP34" s="149"/>
      <c r="AQ34" s="150"/>
      <c r="AR34" s="241"/>
      <c r="AS34" s="242"/>
      <c r="AT34" s="242"/>
      <c r="AU34" s="242"/>
      <c r="AV34" s="242"/>
      <c r="AW34" s="243"/>
      <c r="AX34" s="244" t="str">
        <f>IF(AX33&gt;0,AX32/AX33,"-")</f>
        <v>-</v>
      </c>
      <c r="AY34" s="244"/>
      <c r="AZ34" s="234" t="str">
        <f>IF(BA30&gt;0,AZ30/BA30,"-")</f>
        <v>-</v>
      </c>
      <c r="BA34" s="234"/>
      <c r="BB34" s="234"/>
    </row>
  </sheetData>
  <mergeCells count="78">
    <mergeCell ref="B30:B34"/>
    <mergeCell ref="C5:C9"/>
    <mergeCell ref="C10:C14"/>
    <mergeCell ref="C15:C19"/>
    <mergeCell ref="C20:C24"/>
    <mergeCell ref="C25:C29"/>
    <mergeCell ref="C30:C34"/>
    <mergeCell ref="B5:B9"/>
    <mergeCell ref="B10:B14"/>
    <mergeCell ref="B15:B19"/>
    <mergeCell ref="B20:B24"/>
    <mergeCell ref="B25:B29"/>
    <mergeCell ref="AX27:AY27"/>
    <mergeCell ref="AX28:AY28"/>
    <mergeCell ref="AX29:AY29"/>
    <mergeCell ref="AZ29:BA29"/>
    <mergeCell ref="AX20:AX21"/>
    <mergeCell ref="AY20:AY21"/>
    <mergeCell ref="AZ20:AZ23"/>
    <mergeCell ref="BA20:BA23"/>
    <mergeCell ref="BB20:BB24"/>
    <mergeCell ref="AX22:AY22"/>
    <mergeCell ref="AX23:AY23"/>
    <mergeCell ref="AX24:AY24"/>
    <mergeCell ref="AZ24:BA24"/>
    <mergeCell ref="AX15:AX16"/>
    <mergeCell ref="AY15:AY16"/>
    <mergeCell ref="AZ15:AZ18"/>
    <mergeCell ref="BA15:BA18"/>
    <mergeCell ref="BB15:BB19"/>
    <mergeCell ref="AX17:AY17"/>
    <mergeCell ref="AX18:AY18"/>
    <mergeCell ref="AX19:AY19"/>
    <mergeCell ref="AZ19:BA19"/>
    <mergeCell ref="AX10:AX11"/>
    <mergeCell ref="AY10:AY11"/>
    <mergeCell ref="AZ10:AZ13"/>
    <mergeCell ref="BA10:BA13"/>
    <mergeCell ref="BB10:BB14"/>
    <mergeCell ref="AX12:AY12"/>
    <mergeCell ref="AX13:AY13"/>
    <mergeCell ref="AX14:AY14"/>
    <mergeCell ref="AZ14:BA14"/>
    <mergeCell ref="AY5:AY6"/>
    <mergeCell ref="AZ5:AZ8"/>
    <mergeCell ref="BA5:BA8"/>
    <mergeCell ref="BB5:BB9"/>
    <mergeCell ref="AX7:AY7"/>
    <mergeCell ref="AX8:AY8"/>
    <mergeCell ref="AX9:AY9"/>
    <mergeCell ref="AZ9:BA9"/>
    <mergeCell ref="AX5:AX6"/>
    <mergeCell ref="AS4:AW4"/>
    <mergeCell ref="D5:K9"/>
    <mergeCell ref="L10:S14"/>
    <mergeCell ref="T15:AA19"/>
    <mergeCell ref="AB20:AI24"/>
    <mergeCell ref="E4:K4"/>
    <mergeCell ref="M4:S4"/>
    <mergeCell ref="U4:AA4"/>
    <mergeCell ref="AC4:AI4"/>
    <mergeCell ref="AK4:AQ4"/>
    <mergeCell ref="AZ30:AZ33"/>
    <mergeCell ref="BA30:BA33"/>
    <mergeCell ref="AZ34:BA34"/>
    <mergeCell ref="BB30:BB34"/>
    <mergeCell ref="AJ25:AQ29"/>
    <mergeCell ref="AX30:AX31"/>
    <mergeCell ref="AY30:AY31"/>
    <mergeCell ref="AX32:AY32"/>
    <mergeCell ref="AX33:AY33"/>
    <mergeCell ref="AR30:AW34"/>
    <mergeCell ref="AX25:AX26"/>
    <mergeCell ref="AY25:AY26"/>
    <mergeCell ref="AX34:AY34"/>
    <mergeCell ref="AZ25:AZ28"/>
    <mergeCell ref="BA25:BA28"/>
    <mergeCell ref="BB25:BB29"/>
  </mergeCells>
  <phoneticPr fontId="2"/>
  <pageMargins left="0.78740157480314965" right="0.35433070866141736" top="0.94488188976377963" bottom="0.78740157480314965" header="0.51181102362204722" footer="0.51181102362204722"/>
  <pageSetup paperSize="9" orientation="landscape" r:id="rId1"/>
  <headerFooter alignWithMargins="0">
    <oddFooter>&amp;C
-20-</oddFooter>
  </headerFooter>
  <rowBreaks count="1" manualBreakCount="1">
    <brk id="29" max="43" man="1" pt="1"/>
  </rowBreaks>
  <colBreaks count="1" manualBreakCount="1">
    <brk id="56" max="1048575" man="1" pt="1"/>
  </col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C34"/>
  <sheetViews>
    <sheetView topLeftCell="B1" zoomScale="125" workbookViewId="0">
      <selection activeCell="B4" sqref="B4:AV29"/>
    </sheetView>
  </sheetViews>
  <sheetFormatPr defaultColWidth="7.625" defaultRowHeight="13.5"/>
  <cols>
    <col min="1" max="1" width="4" hidden="1" customWidth="1"/>
    <col min="2" max="2" width="3.625" customWidth="1"/>
    <col min="3" max="3" width="12.375" customWidth="1"/>
    <col min="4" max="5" width="2.125" customWidth="1"/>
    <col min="6" max="6" width="2.125" hidden="1" customWidth="1"/>
    <col min="7" max="7" width="2.625" customWidth="1"/>
    <col min="8" max="8" width="2.125" customWidth="1"/>
    <col min="9" max="9" width="2.375" customWidth="1"/>
    <col min="10" max="10" width="0.625" hidden="1" customWidth="1"/>
    <col min="11" max="11" width="2.125" customWidth="1"/>
    <col min="12" max="12" width="2.25" customWidth="1"/>
    <col min="13" max="13" width="2.125" customWidth="1"/>
    <col min="14" max="14" width="2.125" hidden="1" customWidth="1"/>
    <col min="15" max="15" width="3.125" customWidth="1"/>
    <col min="16" max="16" width="2.125" customWidth="1"/>
    <col min="17" max="17" width="2.75" customWidth="1"/>
    <col min="18" max="18" width="2.125" hidden="1" customWidth="1"/>
    <col min="19" max="21" width="2.125" customWidth="1"/>
    <col min="22" max="22" width="2.125" hidden="1" customWidth="1"/>
    <col min="23" max="23" width="2.625" customWidth="1"/>
    <col min="24" max="24" width="2.125" customWidth="1"/>
    <col min="25" max="25" width="3" customWidth="1"/>
    <col min="26" max="26" width="2.125" hidden="1" customWidth="1"/>
    <col min="27" max="27" width="2.125" customWidth="1"/>
    <col min="28" max="28" width="2" customWidth="1"/>
    <col min="29" max="29" width="2.125" customWidth="1"/>
    <col min="30" max="30" width="2.125" hidden="1" customWidth="1"/>
    <col min="31" max="31" width="2.875" customWidth="1"/>
    <col min="32" max="32" width="2.125" customWidth="1"/>
    <col min="33" max="33" width="2.75" customWidth="1"/>
    <col min="34" max="34" width="0.75" hidden="1" customWidth="1"/>
    <col min="35" max="35" width="2.125" customWidth="1"/>
    <col min="36" max="36" width="2" customWidth="1"/>
    <col min="37" max="37" width="2.125" customWidth="1"/>
    <col min="38" max="38" width="2.125" hidden="1" customWidth="1"/>
    <col min="39" max="39" width="2.875" customWidth="1"/>
    <col min="40" max="40" width="2.125" customWidth="1"/>
    <col min="41" max="41" width="2.625" customWidth="1"/>
    <col min="42" max="42" width="0.5" hidden="1" customWidth="1"/>
    <col min="43" max="43" width="2.125" customWidth="1"/>
    <col min="44" max="44" width="3.375" customWidth="1"/>
    <col min="45" max="45" width="3.25" customWidth="1"/>
    <col min="46" max="48" width="3.625" customWidth="1"/>
    <col min="49" max="49" width="2.125" hidden="1" customWidth="1"/>
    <col min="50" max="50" width="2.125" customWidth="1"/>
    <col min="51" max="52" width="3.625" customWidth="1"/>
    <col min="53" max="54" width="6.875" customWidth="1"/>
    <col min="55" max="55" width="3.875" customWidth="1"/>
  </cols>
  <sheetData>
    <row r="1" spans="2:49" ht="18.75">
      <c r="B1" s="1" t="s">
        <v>93</v>
      </c>
    </row>
    <row r="2" spans="2:49">
      <c r="B2" s="34" t="s">
        <v>96</v>
      </c>
    </row>
    <row r="3" spans="2:49">
      <c r="B3" s="37" t="s">
        <v>99</v>
      </c>
    </row>
    <row r="4" spans="2:49" ht="18" customHeight="1">
      <c r="B4" s="17"/>
      <c r="C4" s="16" t="s">
        <v>4</v>
      </c>
      <c r="D4" s="16">
        <v>1</v>
      </c>
      <c r="E4" s="255" t="str">
        <f>C5</f>
        <v>別府大学</v>
      </c>
      <c r="F4" s="256"/>
      <c r="G4" s="256"/>
      <c r="H4" s="256"/>
      <c r="I4" s="256"/>
      <c r="J4" s="256"/>
      <c r="K4" s="257"/>
      <c r="L4" s="35">
        <v>2</v>
      </c>
      <c r="M4" s="255" t="str">
        <f>C10</f>
        <v>西九州大学</v>
      </c>
      <c r="N4" s="256"/>
      <c r="O4" s="256"/>
      <c r="P4" s="256"/>
      <c r="Q4" s="256"/>
      <c r="R4" s="256"/>
      <c r="S4" s="257"/>
      <c r="T4" s="35">
        <v>3</v>
      </c>
      <c r="U4" s="255" t="str">
        <f>C15</f>
        <v>長崎県立大学</v>
      </c>
      <c r="V4" s="256"/>
      <c r="W4" s="256"/>
      <c r="X4" s="256"/>
      <c r="Y4" s="256"/>
      <c r="Z4" s="256"/>
      <c r="AA4" s="257"/>
      <c r="AB4" s="35">
        <v>4</v>
      </c>
      <c r="AC4" s="255" t="str">
        <f>C20</f>
        <v>南九州大学</v>
      </c>
      <c r="AD4" s="256"/>
      <c r="AE4" s="256"/>
      <c r="AF4" s="256"/>
      <c r="AG4" s="256"/>
      <c r="AH4" s="256"/>
      <c r="AI4" s="257"/>
      <c r="AJ4" s="35">
        <v>5</v>
      </c>
      <c r="AK4" s="255" t="str">
        <f>C25</f>
        <v>福岡女学院大学</v>
      </c>
      <c r="AL4" s="256"/>
      <c r="AM4" s="256"/>
      <c r="AN4" s="256"/>
      <c r="AO4" s="256"/>
      <c r="AP4" s="256"/>
      <c r="AQ4" s="257"/>
      <c r="AR4" s="13" t="s">
        <v>14</v>
      </c>
      <c r="AS4" s="14" t="s">
        <v>15</v>
      </c>
      <c r="AT4" s="15" t="s">
        <v>179</v>
      </c>
      <c r="AU4" s="14" t="s">
        <v>180</v>
      </c>
      <c r="AV4" s="15" t="s">
        <v>2</v>
      </c>
      <c r="AW4" s="3"/>
    </row>
    <row r="5" spans="2:49" ht="12.95" customHeight="1">
      <c r="B5" s="295">
        <v>1</v>
      </c>
      <c r="C5" s="298" t="s">
        <v>84</v>
      </c>
      <c r="D5" s="277"/>
      <c r="E5" s="278"/>
      <c r="F5" s="278"/>
      <c r="G5" s="278"/>
      <c r="H5" s="278"/>
      <c r="I5" s="278"/>
      <c r="J5" s="278"/>
      <c r="K5" s="279"/>
      <c r="L5" s="44" t="s">
        <v>104</v>
      </c>
      <c r="M5" s="45"/>
      <c r="N5" s="4"/>
      <c r="O5" s="4"/>
      <c r="P5" s="4"/>
      <c r="Q5" s="4"/>
      <c r="R5" s="4"/>
      <c r="S5" s="45"/>
      <c r="T5" s="41" t="s">
        <v>46</v>
      </c>
      <c r="U5" s="45"/>
      <c r="V5" s="4"/>
      <c r="W5" s="4"/>
      <c r="X5" s="4"/>
      <c r="Y5" s="4"/>
      <c r="Z5" s="4"/>
      <c r="AA5" s="45"/>
      <c r="AB5" s="41" t="s">
        <v>112</v>
      </c>
      <c r="AC5" s="45"/>
      <c r="AD5" s="4"/>
      <c r="AE5" s="4"/>
      <c r="AF5" s="4"/>
      <c r="AG5" s="4"/>
      <c r="AH5" s="4"/>
      <c r="AI5" s="45"/>
      <c r="AJ5" s="41" t="s">
        <v>42</v>
      </c>
      <c r="AK5" s="45"/>
      <c r="AL5" s="4"/>
      <c r="AM5" s="4"/>
      <c r="AN5" s="4"/>
      <c r="AO5" s="4"/>
      <c r="AP5" s="4"/>
      <c r="AQ5" s="5"/>
      <c r="AR5" s="258">
        <f>COUNTIF(D5:AQ5,"○")</f>
        <v>3</v>
      </c>
      <c r="AS5" s="258">
        <f>COUNTIF(D5:AQ5,"●")</f>
        <v>1</v>
      </c>
      <c r="AT5" s="258">
        <f>M7+U7+AC7+AK7</f>
        <v>7</v>
      </c>
      <c r="AU5" s="258">
        <f>S7+AA7+AI7+AQ7</f>
        <v>4</v>
      </c>
      <c r="AV5" s="262">
        <v>2</v>
      </c>
      <c r="AW5" s="3"/>
    </row>
    <row r="6" spans="2:49" ht="12.95" customHeight="1">
      <c r="B6" s="296"/>
      <c r="C6" s="299"/>
      <c r="D6" s="280"/>
      <c r="E6" s="281"/>
      <c r="F6" s="281"/>
      <c r="G6" s="281"/>
      <c r="H6" s="281"/>
      <c r="I6" s="281"/>
      <c r="J6" s="281"/>
      <c r="K6" s="282"/>
      <c r="L6" s="44"/>
      <c r="M6" s="7"/>
      <c r="N6" s="4"/>
      <c r="O6" s="8">
        <v>25</v>
      </c>
      <c r="P6" s="4" t="s">
        <v>35</v>
      </c>
      <c r="Q6" s="8">
        <v>21</v>
      </c>
      <c r="R6" s="4"/>
      <c r="S6" s="45"/>
      <c r="T6" s="44"/>
      <c r="U6" s="7"/>
      <c r="V6" s="4"/>
      <c r="W6" s="8">
        <v>18</v>
      </c>
      <c r="X6" s="4" t="s">
        <v>35</v>
      </c>
      <c r="Y6" s="8">
        <v>25</v>
      </c>
      <c r="Z6" s="4"/>
      <c r="AA6" s="45"/>
      <c r="AB6" s="44"/>
      <c r="AC6" s="7"/>
      <c r="AD6" s="4"/>
      <c r="AE6" s="8">
        <v>23</v>
      </c>
      <c r="AF6" s="4" t="s">
        <v>34</v>
      </c>
      <c r="AG6" s="8">
        <v>25</v>
      </c>
      <c r="AH6" s="4"/>
      <c r="AI6" s="45"/>
      <c r="AJ6" s="44"/>
      <c r="AK6" s="7"/>
      <c r="AL6" s="4"/>
      <c r="AM6" s="8">
        <v>25</v>
      </c>
      <c r="AN6" s="4" t="s">
        <v>35</v>
      </c>
      <c r="AO6" s="8">
        <v>20</v>
      </c>
      <c r="AP6" s="4"/>
      <c r="AQ6" s="5"/>
      <c r="AR6" s="259"/>
      <c r="AS6" s="259"/>
      <c r="AT6" s="260"/>
      <c r="AU6" s="260"/>
      <c r="AV6" s="263"/>
    </row>
    <row r="7" spans="2:49" ht="12.95" customHeight="1">
      <c r="B7" s="296"/>
      <c r="C7" s="299"/>
      <c r="D7" s="280"/>
      <c r="E7" s="281"/>
      <c r="F7" s="281"/>
      <c r="G7" s="281"/>
      <c r="H7" s="281"/>
      <c r="I7" s="281"/>
      <c r="J7" s="281"/>
      <c r="K7" s="282"/>
      <c r="L7" s="44"/>
      <c r="M7" s="45">
        <v>2</v>
      </c>
      <c r="N7" s="4"/>
      <c r="O7" s="8">
        <v>25</v>
      </c>
      <c r="P7" s="4" t="s">
        <v>35</v>
      </c>
      <c r="Q7" s="8">
        <v>22</v>
      </c>
      <c r="R7" s="4"/>
      <c r="S7" s="45">
        <v>0</v>
      </c>
      <c r="T7" s="44"/>
      <c r="U7" s="45">
        <v>1</v>
      </c>
      <c r="V7" s="4"/>
      <c r="W7" s="8">
        <v>30</v>
      </c>
      <c r="X7" s="4" t="s">
        <v>35</v>
      </c>
      <c r="Y7" s="8">
        <v>28</v>
      </c>
      <c r="Z7" s="4"/>
      <c r="AA7" s="45">
        <v>2</v>
      </c>
      <c r="AB7" s="44"/>
      <c r="AC7" s="45">
        <v>2</v>
      </c>
      <c r="AD7" s="4"/>
      <c r="AE7" s="8">
        <v>22</v>
      </c>
      <c r="AF7" s="4" t="s">
        <v>36</v>
      </c>
      <c r="AG7" s="8">
        <v>13</v>
      </c>
      <c r="AH7" s="4"/>
      <c r="AI7" s="45">
        <v>1</v>
      </c>
      <c r="AJ7" s="44"/>
      <c r="AK7" s="45">
        <v>2</v>
      </c>
      <c r="AL7" s="4"/>
      <c r="AM7" s="8">
        <v>22</v>
      </c>
      <c r="AN7" s="4" t="s">
        <v>45</v>
      </c>
      <c r="AO7" s="8">
        <v>25</v>
      </c>
      <c r="AP7" s="4"/>
      <c r="AQ7" s="5">
        <v>1</v>
      </c>
      <c r="AR7" s="265">
        <f>SUM(O5:O9,W5:W9,AE5:AE9,AM5:AM9)</f>
        <v>253</v>
      </c>
      <c r="AS7" s="266"/>
      <c r="AT7" s="260"/>
      <c r="AU7" s="260"/>
      <c r="AV7" s="263"/>
    </row>
    <row r="8" spans="2:49" ht="12.95" customHeight="1">
      <c r="B8" s="296"/>
      <c r="C8" s="299"/>
      <c r="D8" s="280"/>
      <c r="E8" s="281"/>
      <c r="F8" s="281"/>
      <c r="G8" s="281"/>
      <c r="H8" s="281"/>
      <c r="I8" s="281"/>
      <c r="J8" s="281"/>
      <c r="K8" s="282"/>
      <c r="L8" s="44"/>
      <c r="M8" s="45"/>
      <c r="N8" s="4"/>
      <c r="O8" s="8"/>
      <c r="P8" s="4"/>
      <c r="Q8" s="8"/>
      <c r="R8" s="4"/>
      <c r="S8" s="45"/>
      <c r="T8" s="44"/>
      <c r="U8" s="45"/>
      <c r="V8" s="4"/>
      <c r="W8" s="8">
        <v>11</v>
      </c>
      <c r="X8" s="4" t="s">
        <v>111</v>
      </c>
      <c r="Y8" s="8">
        <v>25</v>
      </c>
      <c r="Z8" s="4"/>
      <c r="AA8" s="45"/>
      <c r="AB8" s="44"/>
      <c r="AC8" s="45"/>
      <c r="AD8" s="4"/>
      <c r="AE8" s="8">
        <v>27</v>
      </c>
      <c r="AF8" s="4" t="s">
        <v>35</v>
      </c>
      <c r="AG8" s="8">
        <v>25</v>
      </c>
      <c r="AH8" s="4"/>
      <c r="AI8" s="45"/>
      <c r="AJ8" s="44"/>
      <c r="AK8" s="45"/>
      <c r="AL8" s="4"/>
      <c r="AM8" s="8">
        <v>25</v>
      </c>
      <c r="AN8" s="4" t="s">
        <v>113</v>
      </c>
      <c r="AO8" s="8">
        <v>19</v>
      </c>
      <c r="AP8" s="4"/>
      <c r="AQ8" s="5"/>
      <c r="AR8" s="265">
        <f>SUM(Q5:R9,Y5:Y9,AG5:AH9,AO5:AP9)</f>
        <v>248</v>
      </c>
      <c r="AS8" s="267"/>
      <c r="AT8" s="261"/>
      <c r="AU8" s="261"/>
      <c r="AV8" s="263"/>
    </row>
    <row r="9" spans="2:49" ht="12.95" customHeight="1">
      <c r="B9" s="297"/>
      <c r="C9" s="300"/>
      <c r="D9" s="283"/>
      <c r="E9" s="284"/>
      <c r="F9" s="284"/>
      <c r="G9" s="284"/>
      <c r="H9" s="284"/>
      <c r="I9" s="284"/>
      <c r="J9" s="284"/>
      <c r="K9" s="285"/>
      <c r="L9" s="47"/>
      <c r="M9" s="48"/>
      <c r="N9" s="9"/>
      <c r="O9" s="9"/>
      <c r="P9" s="9"/>
      <c r="Q9" s="9"/>
      <c r="R9" s="9"/>
      <c r="S9" s="48"/>
      <c r="T9" s="47"/>
      <c r="U9" s="48"/>
      <c r="V9" s="9"/>
      <c r="W9" s="9"/>
      <c r="X9" s="9"/>
      <c r="Y9" s="9"/>
      <c r="Z9" s="9"/>
      <c r="AA9" s="48"/>
      <c r="AB9" s="47"/>
      <c r="AC9" s="48"/>
      <c r="AD9" s="9"/>
      <c r="AE9" s="9"/>
      <c r="AF9" s="9"/>
      <c r="AG9" s="9"/>
      <c r="AH9" s="9"/>
      <c r="AI9" s="48"/>
      <c r="AJ9" s="47"/>
      <c r="AK9" s="48"/>
      <c r="AL9" s="9"/>
      <c r="AM9" s="9"/>
      <c r="AN9" s="9"/>
      <c r="AO9" s="9"/>
      <c r="AP9" s="9"/>
      <c r="AQ9" s="10"/>
      <c r="AR9" s="268">
        <f>IF(AR8&gt;0,AR7/AR8,"-")</f>
        <v>1.0201612903225807</v>
      </c>
      <c r="AS9" s="269"/>
      <c r="AT9" s="268">
        <f>IF(AU5&gt;0,AT5/AU5,"-")</f>
        <v>1.75</v>
      </c>
      <c r="AU9" s="270"/>
      <c r="AV9" s="264"/>
    </row>
    <row r="10" spans="2:49" ht="12.95" customHeight="1">
      <c r="B10" s="295">
        <v>2</v>
      </c>
      <c r="C10" s="230" t="s">
        <v>85</v>
      </c>
      <c r="D10" s="39" t="s">
        <v>115</v>
      </c>
      <c r="E10" s="4"/>
      <c r="F10" s="11"/>
      <c r="G10" s="11"/>
      <c r="H10" s="11"/>
      <c r="I10" s="11"/>
      <c r="J10" s="11"/>
      <c r="K10" s="42"/>
      <c r="L10" s="286"/>
      <c r="M10" s="287"/>
      <c r="N10" s="287"/>
      <c r="O10" s="287"/>
      <c r="P10" s="287"/>
      <c r="Q10" s="287"/>
      <c r="R10" s="287"/>
      <c r="S10" s="288"/>
      <c r="T10" s="44" t="s">
        <v>42</v>
      </c>
      <c r="U10" s="45"/>
      <c r="V10" s="4"/>
      <c r="W10" s="4"/>
      <c r="X10" s="4"/>
      <c r="Y10" s="4"/>
      <c r="Z10" s="4"/>
      <c r="AA10" s="45"/>
      <c r="AB10" s="44" t="s">
        <v>42</v>
      </c>
      <c r="AC10" s="45"/>
      <c r="AD10" s="4"/>
      <c r="AE10" s="4"/>
      <c r="AF10" s="4"/>
      <c r="AG10" s="4"/>
      <c r="AH10" s="4"/>
      <c r="AI10" s="45"/>
      <c r="AJ10" s="44" t="s">
        <v>42</v>
      </c>
      <c r="AK10" s="45"/>
      <c r="AL10" s="4"/>
      <c r="AM10" s="4"/>
      <c r="AN10" s="4"/>
      <c r="AO10" s="4"/>
      <c r="AP10" s="4"/>
      <c r="AQ10" s="5"/>
      <c r="AR10" s="258">
        <f>COUNTIF(D10:AQ10,"○")</f>
        <v>3</v>
      </c>
      <c r="AS10" s="258">
        <f>COUNTIF(D10:AQ10,"●")</f>
        <v>1</v>
      </c>
      <c r="AT10" s="258">
        <f>E12+U12+AC12+AK12</f>
        <v>6</v>
      </c>
      <c r="AU10" s="258">
        <f>K12+AA12+AI12+AQ12</f>
        <v>3</v>
      </c>
      <c r="AV10" s="262">
        <v>1</v>
      </c>
    </row>
    <row r="11" spans="2:49" ht="12.95" customHeight="1">
      <c r="B11" s="296"/>
      <c r="C11" s="231"/>
      <c r="D11" s="38"/>
      <c r="E11" s="7"/>
      <c r="F11" s="4"/>
      <c r="G11" s="4">
        <v>21</v>
      </c>
      <c r="H11" s="4" t="s">
        <v>37</v>
      </c>
      <c r="I11" s="4">
        <v>25</v>
      </c>
      <c r="J11" s="4"/>
      <c r="K11" s="45"/>
      <c r="L11" s="289"/>
      <c r="M11" s="290"/>
      <c r="N11" s="290"/>
      <c r="O11" s="290"/>
      <c r="P11" s="290"/>
      <c r="Q11" s="290"/>
      <c r="R11" s="290"/>
      <c r="S11" s="291"/>
      <c r="T11" s="44"/>
      <c r="U11" s="7"/>
      <c r="V11" s="4"/>
      <c r="W11" s="8">
        <v>25</v>
      </c>
      <c r="X11" s="4" t="s">
        <v>37</v>
      </c>
      <c r="Y11" s="8">
        <v>19</v>
      </c>
      <c r="Z11" s="4"/>
      <c r="AA11" s="45"/>
      <c r="AB11" s="44"/>
      <c r="AC11" s="7"/>
      <c r="AD11" s="4"/>
      <c r="AE11" s="8">
        <v>25</v>
      </c>
      <c r="AF11" s="4" t="s">
        <v>35</v>
      </c>
      <c r="AG11" s="8">
        <v>14</v>
      </c>
      <c r="AH11" s="4"/>
      <c r="AI11" s="45"/>
      <c r="AJ11" s="44"/>
      <c r="AK11" s="7"/>
      <c r="AL11" s="4"/>
      <c r="AM11" s="8">
        <v>25</v>
      </c>
      <c r="AN11" s="4" t="s">
        <v>37</v>
      </c>
      <c r="AO11" s="8">
        <v>20</v>
      </c>
      <c r="AP11" s="4"/>
      <c r="AQ11" s="5"/>
      <c r="AR11" s="259"/>
      <c r="AS11" s="259"/>
      <c r="AT11" s="260"/>
      <c r="AU11" s="260"/>
      <c r="AV11" s="263"/>
    </row>
    <row r="12" spans="2:49" ht="12.95" customHeight="1">
      <c r="B12" s="296"/>
      <c r="C12" s="231"/>
      <c r="D12" s="39"/>
      <c r="E12" s="4">
        <v>0</v>
      </c>
      <c r="F12" s="4"/>
      <c r="G12" s="4">
        <v>22</v>
      </c>
      <c r="H12" s="4" t="s">
        <v>37</v>
      </c>
      <c r="I12" s="4">
        <v>25</v>
      </c>
      <c r="J12" s="4"/>
      <c r="K12" s="45">
        <v>2</v>
      </c>
      <c r="L12" s="289"/>
      <c r="M12" s="290"/>
      <c r="N12" s="290"/>
      <c r="O12" s="290"/>
      <c r="P12" s="290"/>
      <c r="Q12" s="290"/>
      <c r="R12" s="290"/>
      <c r="S12" s="291"/>
      <c r="T12" s="44"/>
      <c r="U12" s="45">
        <v>2</v>
      </c>
      <c r="V12" s="4"/>
      <c r="W12" s="8">
        <v>26</v>
      </c>
      <c r="X12" s="4" t="s">
        <v>37</v>
      </c>
      <c r="Y12" s="8">
        <v>24</v>
      </c>
      <c r="Z12" s="4"/>
      <c r="AA12" s="45">
        <v>0</v>
      </c>
      <c r="AB12" s="44"/>
      <c r="AC12" s="45">
        <v>2</v>
      </c>
      <c r="AD12" s="4"/>
      <c r="AE12" s="8">
        <v>25</v>
      </c>
      <c r="AF12" s="4" t="s">
        <v>35</v>
      </c>
      <c r="AG12" s="8">
        <v>16</v>
      </c>
      <c r="AH12" s="4"/>
      <c r="AI12" s="45">
        <v>0</v>
      </c>
      <c r="AJ12" s="44"/>
      <c r="AK12" s="45">
        <v>2</v>
      </c>
      <c r="AL12" s="4"/>
      <c r="AM12" s="8">
        <v>20</v>
      </c>
      <c r="AN12" s="4" t="s">
        <v>35</v>
      </c>
      <c r="AO12" s="8">
        <v>25</v>
      </c>
      <c r="AP12" s="4"/>
      <c r="AQ12" s="5">
        <v>1</v>
      </c>
      <c r="AR12" s="265">
        <f>SUM(W10:W14,G10:G14,AE10:AE14,AM10:AM14)</f>
        <v>214</v>
      </c>
      <c r="AS12" s="266"/>
      <c r="AT12" s="260"/>
      <c r="AU12" s="260"/>
      <c r="AV12" s="263"/>
    </row>
    <row r="13" spans="2:49" ht="12.95" customHeight="1">
      <c r="B13" s="296"/>
      <c r="C13" s="231"/>
      <c r="D13" s="38"/>
      <c r="E13" s="4"/>
      <c r="F13" s="4"/>
      <c r="G13" s="4"/>
      <c r="H13" s="4"/>
      <c r="I13" s="4"/>
      <c r="J13" s="4"/>
      <c r="K13" s="45"/>
      <c r="L13" s="289"/>
      <c r="M13" s="290"/>
      <c r="N13" s="290"/>
      <c r="O13" s="290"/>
      <c r="P13" s="290"/>
      <c r="Q13" s="290"/>
      <c r="R13" s="290"/>
      <c r="S13" s="291"/>
      <c r="T13" s="44"/>
      <c r="U13" s="45"/>
      <c r="V13" s="4"/>
      <c r="W13" s="8"/>
      <c r="X13" s="4"/>
      <c r="Y13" s="8"/>
      <c r="Z13" s="4"/>
      <c r="AA13" s="45"/>
      <c r="AB13" s="44"/>
      <c r="AC13" s="45"/>
      <c r="AD13" s="4"/>
      <c r="AE13" s="8"/>
      <c r="AF13" s="4"/>
      <c r="AG13" s="8"/>
      <c r="AH13" s="4"/>
      <c r="AI13" s="45"/>
      <c r="AJ13" s="44"/>
      <c r="AK13" s="45"/>
      <c r="AL13" s="4"/>
      <c r="AM13" s="8">
        <v>25</v>
      </c>
      <c r="AN13" s="4" t="s">
        <v>111</v>
      </c>
      <c r="AO13" s="8">
        <v>14</v>
      </c>
      <c r="AP13" s="4"/>
      <c r="AQ13" s="5"/>
      <c r="AR13" s="265">
        <f>SUM(Y10:Z14,I10:I14,AG10:AH14,AO10:AO14)</f>
        <v>182</v>
      </c>
      <c r="AS13" s="267"/>
      <c r="AT13" s="261"/>
      <c r="AU13" s="261"/>
      <c r="AV13" s="263"/>
    </row>
    <row r="14" spans="2:49" ht="12.95" customHeight="1">
      <c r="B14" s="297"/>
      <c r="C14" s="232"/>
      <c r="D14" s="40"/>
      <c r="E14" s="9"/>
      <c r="F14" s="9"/>
      <c r="G14" s="9"/>
      <c r="H14" s="9"/>
      <c r="I14" s="9"/>
      <c r="J14" s="9"/>
      <c r="K14" s="48"/>
      <c r="L14" s="292"/>
      <c r="M14" s="293"/>
      <c r="N14" s="293"/>
      <c r="O14" s="293"/>
      <c r="P14" s="293"/>
      <c r="Q14" s="293"/>
      <c r="R14" s="293"/>
      <c r="S14" s="294"/>
      <c r="T14" s="47"/>
      <c r="U14" s="48"/>
      <c r="V14" s="9"/>
      <c r="W14" s="9"/>
      <c r="X14" s="9"/>
      <c r="Y14" s="9"/>
      <c r="Z14" s="9"/>
      <c r="AA14" s="48"/>
      <c r="AB14" s="47"/>
      <c r="AC14" s="48"/>
      <c r="AD14" s="9"/>
      <c r="AE14" s="9"/>
      <c r="AF14" s="9"/>
      <c r="AG14" s="9"/>
      <c r="AH14" s="9"/>
      <c r="AI14" s="48"/>
      <c r="AJ14" s="47"/>
      <c r="AK14" s="48"/>
      <c r="AL14" s="9"/>
      <c r="AM14" s="9"/>
      <c r="AN14" s="9"/>
      <c r="AO14" s="9"/>
      <c r="AP14" s="9"/>
      <c r="AQ14" s="10"/>
      <c r="AR14" s="268">
        <f>IF(AR13&gt;0,AR12/AR13,"-")</f>
        <v>1.1758241758241759</v>
      </c>
      <c r="AS14" s="269"/>
      <c r="AT14" s="268">
        <f>IF(AU10&gt;0,AT10/AU10,"-")</f>
        <v>2</v>
      </c>
      <c r="AU14" s="270"/>
      <c r="AV14" s="264"/>
    </row>
    <row r="15" spans="2:49" ht="12.95" customHeight="1">
      <c r="B15" s="295">
        <v>3</v>
      </c>
      <c r="C15" s="230" t="s">
        <v>86</v>
      </c>
      <c r="D15" s="39" t="s">
        <v>104</v>
      </c>
      <c r="E15" s="4"/>
      <c r="F15" s="11"/>
      <c r="G15" s="11"/>
      <c r="H15" s="11"/>
      <c r="I15" s="11"/>
      <c r="J15" s="11"/>
      <c r="K15" s="6"/>
      <c r="L15" s="45" t="s">
        <v>43</v>
      </c>
      <c r="M15" s="4"/>
      <c r="N15" s="11"/>
      <c r="O15" s="11"/>
      <c r="P15" s="11"/>
      <c r="Q15" s="11"/>
      <c r="R15" s="11"/>
      <c r="S15" s="42"/>
      <c r="T15" s="286"/>
      <c r="U15" s="287"/>
      <c r="V15" s="287"/>
      <c r="W15" s="287"/>
      <c r="X15" s="287"/>
      <c r="Y15" s="287"/>
      <c r="Z15" s="287"/>
      <c r="AA15" s="288"/>
      <c r="AB15" s="44" t="s">
        <v>104</v>
      </c>
      <c r="AC15" s="45"/>
      <c r="AD15" s="4"/>
      <c r="AE15" s="4"/>
      <c r="AF15" s="4"/>
      <c r="AG15" s="4"/>
      <c r="AH15" s="4"/>
      <c r="AI15" s="45"/>
      <c r="AJ15" s="44" t="s">
        <v>42</v>
      </c>
      <c r="AK15" s="45"/>
      <c r="AL15" s="4"/>
      <c r="AM15" s="4"/>
      <c r="AN15" s="4"/>
      <c r="AO15" s="4"/>
      <c r="AP15" s="4"/>
      <c r="AQ15" s="5"/>
      <c r="AR15" s="258">
        <f>COUNTIF(D15:AQ15,"○")</f>
        <v>3</v>
      </c>
      <c r="AS15" s="258">
        <f>COUNTIF(D15:AQ15,"●")</f>
        <v>1</v>
      </c>
      <c r="AT15" s="258">
        <f>E17+M17+AC17+AK17</f>
        <v>6</v>
      </c>
      <c r="AU15" s="258">
        <f>K17+S17+AI17+AQ17</f>
        <v>4</v>
      </c>
      <c r="AV15" s="262">
        <v>3</v>
      </c>
    </row>
    <row r="16" spans="2:49" ht="12.95" customHeight="1">
      <c r="B16" s="296"/>
      <c r="C16" s="231"/>
      <c r="D16" s="38"/>
      <c r="E16" s="7"/>
      <c r="F16" s="4"/>
      <c r="G16" s="4">
        <v>25</v>
      </c>
      <c r="H16" s="4" t="s">
        <v>37</v>
      </c>
      <c r="I16" s="4">
        <v>18</v>
      </c>
      <c r="J16" s="4"/>
      <c r="K16" s="5"/>
      <c r="L16" s="45"/>
      <c r="M16" s="7"/>
      <c r="N16" s="4"/>
      <c r="O16" s="4">
        <v>19</v>
      </c>
      <c r="P16" s="4" t="s">
        <v>35</v>
      </c>
      <c r="Q16" s="4">
        <v>25</v>
      </c>
      <c r="R16" s="4"/>
      <c r="S16" s="45"/>
      <c r="T16" s="289"/>
      <c r="U16" s="290"/>
      <c r="V16" s="290"/>
      <c r="W16" s="290"/>
      <c r="X16" s="290"/>
      <c r="Y16" s="290"/>
      <c r="Z16" s="290"/>
      <c r="AA16" s="291"/>
      <c r="AB16" s="44"/>
      <c r="AC16" s="7"/>
      <c r="AD16" s="4"/>
      <c r="AE16" s="8">
        <v>21</v>
      </c>
      <c r="AF16" s="4" t="s">
        <v>35</v>
      </c>
      <c r="AG16" s="8">
        <v>25</v>
      </c>
      <c r="AH16" s="4"/>
      <c r="AI16" s="45"/>
      <c r="AJ16" s="44"/>
      <c r="AK16" s="7"/>
      <c r="AL16" s="4"/>
      <c r="AM16" s="8">
        <v>25</v>
      </c>
      <c r="AN16" s="4" t="s">
        <v>35</v>
      </c>
      <c r="AO16" s="8">
        <v>18</v>
      </c>
      <c r="AP16" s="4"/>
      <c r="AQ16" s="5"/>
      <c r="AR16" s="259"/>
      <c r="AS16" s="259"/>
      <c r="AT16" s="260"/>
      <c r="AU16" s="260"/>
      <c r="AV16" s="263"/>
    </row>
    <row r="17" spans="2:55" ht="12.95" customHeight="1">
      <c r="B17" s="296"/>
      <c r="C17" s="231"/>
      <c r="D17" s="39"/>
      <c r="E17" s="4">
        <v>2</v>
      </c>
      <c r="F17" s="4"/>
      <c r="G17" s="4">
        <v>28</v>
      </c>
      <c r="H17" s="4" t="s">
        <v>36</v>
      </c>
      <c r="I17" s="4">
        <v>30</v>
      </c>
      <c r="J17" s="4"/>
      <c r="K17" s="5">
        <v>1</v>
      </c>
      <c r="L17" s="45"/>
      <c r="M17" s="4">
        <v>0</v>
      </c>
      <c r="N17" s="4"/>
      <c r="O17" s="4">
        <v>24</v>
      </c>
      <c r="P17" s="4" t="s">
        <v>35</v>
      </c>
      <c r="Q17" s="4">
        <v>26</v>
      </c>
      <c r="R17" s="4"/>
      <c r="S17" s="45">
        <v>2</v>
      </c>
      <c r="T17" s="289"/>
      <c r="U17" s="290"/>
      <c r="V17" s="290"/>
      <c r="W17" s="290"/>
      <c r="X17" s="290"/>
      <c r="Y17" s="290"/>
      <c r="Z17" s="290"/>
      <c r="AA17" s="291"/>
      <c r="AB17" s="44"/>
      <c r="AC17" s="45">
        <v>2</v>
      </c>
      <c r="AD17" s="4"/>
      <c r="AE17" s="8">
        <v>25</v>
      </c>
      <c r="AF17" s="4" t="s">
        <v>35</v>
      </c>
      <c r="AG17" s="8">
        <v>10</v>
      </c>
      <c r="AH17" s="4"/>
      <c r="AI17" s="45">
        <v>1</v>
      </c>
      <c r="AJ17" s="44"/>
      <c r="AK17" s="45">
        <v>2</v>
      </c>
      <c r="AL17" s="4"/>
      <c r="AM17" s="8">
        <v>25</v>
      </c>
      <c r="AN17" s="4" t="s">
        <v>35</v>
      </c>
      <c r="AO17" s="8">
        <v>22</v>
      </c>
      <c r="AP17" s="4"/>
      <c r="AQ17" s="5">
        <v>0</v>
      </c>
      <c r="AR17" s="265">
        <f>SUM(O15:O19,G15:G19,AE15:AE19,AM15:AM19)</f>
        <v>242</v>
      </c>
      <c r="AS17" s="266"/>
      <c r="AT17" s="260"/>
      <c r="AU17" s="260"/>
      <c r="AV17" s="263"/>
    </row>
    <row r="18" spans="2:55" ht="12.95" customHeight="1">
      <c r="B18" s="296"/>
      <c r="C18" s="231"/>
      <c r="D18" s="38"/>
      <c r="E18" s="4"/>
      <c r="F18" s="4"/>
      <c r="G18" s="4">
        <v>25</v>
      </c>
      <c r="H18" s="4" t="s">
        <v>113</v>
      </c>
      <c r="I18" s="4">
        <v>11</v>
      </c>
      <c r="J18" s="4"/>
      <c r="K18" s="5"/>
      <c r="L18" s="45"/>
      <c r="M18" s="4"/>
      <c r="N18" s="4"/>
      <c r="O18" s="4"/>
      <c r="P18" s="4"/>
      <c r="Q18" s="4"/>
      <c r="R18" s="4"/>
      <c r="S18" s="45"/>
      <c r="T18" s="289"/>
      <c r="U18" s="290"/>
      <c r="V18" s="290"/>
      <c r="W18" s="290"/>
      <c r="X18" s="290"/>
      <c r="Y18" s="290"/>
      <c r="Z18" s="290"/>
      <c r="AA18" s="291"/>
      <c r="AB18" s="44"/>
      <c r="AC18" s="45"/>
      <c r="AD18" s="4"/>
      <c r="AE18" s="8">
        <v>25</v>
      </c>
      <c r="AF18" s="4" t="s">
        <v>111</v>
      </c>
      <c r="AG18" s="8">
        <v>15</v>
      </c>
      <c r="AH18" s="4"/>
      <c r="AI18" s="45"/>
      <c r="AJ18" s="44"/>
      <c r="AK18" s="45"/>
      <c r="AL18" s="4"/>
      <c r="AM18" s="8"/>
      <c r="AN18" s="4"/>
      <c r="AO18" s="8"/>
      <c r="AP18" s="4"/>
      <c r="AQ18" s="5"/>
      <c r="AR18" s="265">
        <f>SUM(Q15:R19,I15:J19,AG15:AH19,AO15:AP19)</f>
        <v>200</v>
      </c>
      <c r="AS18" s="267"/>
      <c r="AT18" s="261"/>
      <c r="AU18" s="261"/>
      <c r="AV18" s="263"/>
    </row>
    <row r="19" spans="2:55" ht="12.95" customHeight="1">
      <c r="B19" s="297"/>
      <c r="C19" s="232"/>
      <c r="D19" s="40"/>
      <c r="E19" s="9"/>
      <c r="F19" s="9"/>
      <c r="G19" s="9"/>
      <c r="H19" s="9"/>
      <c r="I19" s="9"/>
      <c r="J19" s="9"/>
      <c r="K19" s="10"/>
      <c r="L19" s="48"/>
      <c r="M19" s="9"/>
      <c r="N19" s="9"/>
      <c r="O19" s="9"/>
      <c r="P19" s="9"/>
      <c r="Q19" s="9"/>
      <c r="R19" s="9"/>
      <c r="S19" s="48"/>
      <c r="T19" s="292"/>
      <c r="U19" s="293"/>
      <c r="V19" s="293"/>
      <c r="W19" s="293"/>
      <c r="X19" s="293"/>
      <c r="Y19" s="293"/>
      <c r="Z19" s="293"/>
      <c r="AA19" s="294"/>
      <c r="AB19" s="47"/>
      <c r="AC19" s="48"/>
      <c r="AD19" s="9"/>
      <c r="AE19" s="9"/>
      <c r="AF19" s="9"/>
      <c r="AG19" s="18"/>
      <c r="AH19" s="9"/>
      <c r="AI19" s="48"/>
      <c r="AJ19" s="47"/>
      <c r="AK19" s="48"/>
      <c r="AL19" s="9"/>
      <c r="AM19" s="9"/>
      <c r="AN19" s="9"/>
      <c r="AO19" s="9"/>
      <c r="AP19" s="9"/>
      <c r="AQ19" s="10"/>
      <c r="AR19" s="268">
        <f>IF(AR18&gt;0,AR17/AR18,"-")</f>
        <v>1.21</v>
      </c>
      <c r="AS19" s="269"/>
      <c r="AT19" s="268">
        <f>IF(AU15&gt;0,AT15/AU15,"-")</f>
        <v>1.5</v>
      </c>
      <c r="AU19" s="270"/>
      <c r="AV19" s="264"/>
    </row>
    <row r="20" spans="2:55" ht="12.95" customHeight="1">
      <c r="B20" s="295">
        <v>4</v>
      </c>
      <c r="C20" s="230" t="s">
        <v>87</v>
      </c>
      <c r="D20" s="39" t="s">
        <v>115</v>
      </c>
      <c r="E20" s="4"/>
      <c r="F20" s="11"/>
      <c r="G20" s="11"/>
      <c r="H20" s="11"/>
      <c r="I20" s="11"/>
      <c r="J20" s="11"/>
      <c r="K20" s="6"/>
      <c r="L20" s="45" t="s">
        <v>46</v>
      </c>
      <c r="M20" s="4"/>
      <c r="N20" s="11"/>
      <c r="O20" s="11"/>
      <c r="P20" s="11"/>
      <c r="Q20" s="11"/>
      <c r="R20" s="11"/>
      <c r="S20" s="6"/>
      <c r="T20" s="78" t="s">
        <v>115</v>
      </c>
      <c r="U20" s="4"/>
      <c r="V20" s="11"/>
      <c r="W20" s="11"/>
      <c r="X20" s="11"/>
      <c r="Y20" s="11"/>
      <c r="Z20" s="11"/>
      <c r="AA20" s="42"/>
      <c r="AB20" s="286"/>
      <c r="AC20" s="287"/>
      <c r="AD20" s="287"/>
      <c r="AE20" s="287"/>
      <c r="AF20" s="287"/>
      <c r="AG20" s="287"/>
      <c r="AH20" s="287"/>
      <c r="AI20" s="288"/>
      <c r="AJ20" s="44" t="s">
        <v>42</v>
      </c>
      <c r="AK20" s="45"/>
      <c r="AL20" s="4"/>
      <c r="AM20" s="4"/>
      <c r="AN20" s="4"/>
      <c r="AO20" s="4"/>
      <c r="AP20" s="4"/>
      <c r="AQ20" s="5"/>
      <c r="AR20" s="258">
        <f>COUNTIF(D20:AQ20,"○")</f>
        <v>1</v>
      </c>
      <c r="AS20" s="258">
        <f>COUNTIF(D20:AQ20,"●")</f>
        <v>3</v>
      </c>
      <c r="AT20" s="258">
        <f>E22+M22+U22+AK22</f>
        <v>4</v>
      </c>
      <c r="AU20" s="258">
        <f>K22+S22+AA22+AQ22</f>
        <v>7</v>
      </c>
      <c r="AV20" s="262">
        <v>4</v>
      </c>
    </row>
    <row r="21" spans="2:55" ht="12.95" customHeight="1">
      <c r="B21" s="296"/>
      <c r="C21" s="231"/>
      <c r="D21" s="38"/>
      <c r="E21" s="12"/>
      <c r="F21" s="4"/>
      <c r="G21" s="4">
        <v>25</v>
      </c>
      <c r="H21" s="4" t="s">
        <v>35</v>
      </c>
      <c r="I21" s="4">
        <v>23</v>
      </c>
      <c r="J21" s="4"/>
      <c r="K21" s="5"/>
      <c r="L21" s="45"/>
      <c r="M21" s="7"/>
      <c r="N21" s="4"/>
      <c r="O21" s="4">
        <v>14</v>
      </c>
      <c r="P21" s="4" t="s">
        <v>35</v>
      </c>
      <c r="Q21" s="4">
        <v>25</v>
      </c>
      <c r="R21" s="4"/>
      <c r="S21" s="5"/>
      <c r="T21" s="45"/>
      <c r="U21" s="7"/>
      <c r="V21" s="4"/>
      <c r="W21" s="4">
        <v>25</v>
      </c>
      <c r="X21" s="4" t="s">
        <v>37</v>
      </c>
      <c r="Y21" s="4">
        <v>21</v>
      </c>
      <c r="Z21" s="4"/>
      <c r="AA21" s="45"/>
      <c r="AB21" s="289"/>
      <c r="AC21" s="290"/>
      <c r="AD21" s="290"/>
      <c r="AE21" s="290"/>
      <c r="AF21" s="290"/>
      <c r="AG21" s="290"/>
      <c r="AH21" s="290"/>
      <c r="AI21" s="291"/>
      <c r="AJ21" s="44"/>
      <c r="AK21" s="7"/>
      <c r="AL21" s="4"/>
      <c r="AM21" s="8">
        <v>25</v>
      </c>
      <c r="AN21" s="4" t="s">
        <v>34</v>
      </c>
      <c r="AO21" s="8">
        <v>23</v>
      </c>
      <c r="AP21" s="4"/>
      <c r="AQ21" s="5"/>
      <c r="AR21" s="259"/>
      <c r="AS21" s="259"/>
      <c r="AT21" s="260"/>
      <c r="AU21" s="260"/>
      <c r="AV21" s="263"/>
    </row>
    <row r="22" spans="2:55" ht="12.95" customHeight="1">
      <c r="B22" s="296"/>
      <c r="C22" s="231"/>
      <c r="D22" s="39"/>
      <c r="E22" s="4">
        <v>1</v>
      </c>
      <c r="F22" s="4"/>
      <c r="G22" s="4">
        <v>13</v>
      </c>
      <c r="H22" s="4" t="s">
        <v>34</v>
      </c>
      <c r="I22" s="4">
        <v>25</v>
      </c>
      <c r="J22" s="4"/>
      <c r="K22" s="5">
        <v>2</v>
      </c>
      <c r="L22" s="45"/>
      <c r="M22" s="4">
        <v>0</v>
      </c>
      <c r="N22" s="4"/>
      <c r="O22" s="4">
        <v>16</v>
      </c>
      <c r="P22" s="4" t="s">
        <v>34</v>
      </c>
      <c r="Q22" s="4">
        <v>25</v>
      </c>
      <c r="R22" s="4"/>
      <c r="S22" s="5">
        <v>2</v>
      </c>
      <c r="T22" s="45"/>
      <c r="U22" s="4">
        <v>1</v>
      </c>
      <c r="V22" s="4"/>
      <c r="W22" s="4">
        <v>10</v>
      </c>
      <c r="X22" s="4" t="s">
        <v>37</v>
      </c>
      <c r="Y22" s="4">
        <v>25</v>
      </c>
      <c r="Z22" s="4"/>
      <c r="AA22" s="45">
        <v>2</v>
      </c>
      <c r="AB22" s="289"/>
      <c r="AC22" s="290"/>
      <c r="AD22" s="290"/>
      <c r="AE22" s="290"/>
      <c r="AF22" s="290"/>
      <c r="AG22" s="290"/>
      <c r="AH22" s="290"/>
      <c r="AI22" s="291"/>
      <c r="AJ22" s="44"/>
      <c r="AK22" s="45">
        <v>2</v>
      </c>
      <c r="AL22" s="4"/>
      <c r="AM22" s="8">
        <v>15</v>
      </c>
      <c r="AN22" s="4" t="s">
        <v>36</v>
      </c>
      <c r="AO22" s="8">
        <v>25</v>
      </c>
      <c r="AP22" s="4"/>
      <c r="AQ22" s="5">
        <v>1</v>
      </c>
      <c r="AR22" s="265">
        <f>SUM(O20:O24,W20:W24,G20:G24,AM20:AM24)</f>
        <v>208</v>
      </c>
      <c r="AS22" s="266"/>
      <c r="AT22" s="260"/>
      <c r="AU22" s="260"/>
      <c r="AV22" s="263"/>
    </row>
    <row r="23" spans="2:55" ht="12.95" customHeight="1">
      <c r="B23" s="296"/>
      <c r="C23" s="231"/>
      <c r="D23" s="38"/>
      <c r="E23" s="4"/>
      <c r="F23" s="4"/>
      <c r="G23" s="4">
        <v>25</v>
      </c>
      <c r="H23" s="4" t="s">
        <v>35</v>
      </c>
      <c r="I23" s="4">
        <v>27</v>
      </c>
      <c r="J23" s="4"/>
      <c r="K23" s="5"/>
      <c r="L23" s="45"/>
      <c r="M23" s="4"/>
      <c r="N23" s="4"/>
      <c r="O23" s="4"/>
      <c r="P23" s="4"/>
      <c r="Q23" s="4"/>
      <c r="R23" s="4"/>
      <c r="S23" s="5"/>
      <c r="T23" s="45"/>
      <c r="U23" s="4"/>
      <c r="V23" s="4"/>
      <c r="W23" s="4">
        <v>15</v>
      </c>
      <c r="X23" s="4" t="s">
        <v>111</v>
      </c>
      <c r="Y23" s="4">
        <v>25</v>
      </c>
      <c r="Z23" s="4"/>
      <c r="AA23" s="45"/>
      <c r="AB23" s="289"/>
      <c r="AC23" s="290"/>
      <c r="AD23" s="290"/>
      <c r="AE23" s="290"/>
      <c r="AF23" s="290"/>
      <c r="AG23" s="290"/>
      <c r="AH23" s="290"/>
      <c r="AI23" s="291"/>
      <c r="AJ23" s="44"/>
      <c r="AK23" s="45"/>
      <c r="AL23" s="4"/>
      <c r="AM23" s="8">
        <v>25</v>
      </c>
      <c r="AN23" s="4" t="s">
        <v>111</v>
      </c>
      <c r="AO23" s="8">
        <v>22</v>
      </c>
      <c r="AP23" s="4"/>
      <c r="AQ23" s="5"/>
      <c r="AR23" s="265">
        <f>SUM(Q20:Q24,Y20:Y24,I20:I24,AO20:AP24)</f>
        <v>266</v>
      </c>
      <c r="AS23" s="267"/>
      <c r="AT23" s="261"/>
      <c r="AU23" s="261"/>
      <c r="AV23" s="263"/>
    </row>
    <row r="24" spans="2:55" ht="12.95" customHeight="1">
      <c r="B24" s="297"/>
      <c r="C24" s="232"/>
      <c r="D24" s="40"/>
      <c r="E24" s="9"/>
      <c r="F24" s="9"/>
      <c r="G24" s="9"/>
      <c r="H24" s="9"/>
      <c r="I24" s="9"/>
      <c r="J24" s="9"/>
      <c r="K24" s="10"/>
      <c r="L24" s="48"/>
      <c r="M24" s="9"/>
      <c r="N24" s="9"/>
      <c r="O24" s="9"/>
      <c r="P24" s="9"/>
      <c r="Q24" s="9"/>
      <c r="R24" s="9"/>
      <c r="S24" s="10"/>
      <c r="T24" s="48"/>
      <c r="U24" s="9"/>
      <c r="V24" s="9"/>
      <c r="W24" s="9"/>
      <c r="X24" s="9"/>
      <c r="Y24" s="9"/>
      <c r="Z24" s="9"/>
      <c r="AA24" s="48"/>
      <c r="AB24" s="292"/>
      <c r="AC24" s="293"/>
      <c r="AD24" s="293"/>
      <c r="AE24" s="293"/>
      <c r="AF24" s="293"/>
      <c r="AG24" s="293"/>
      <c r="AH24" s="293"/>
      <c r="AI24" s="294"/>
      <c r="AJ24" s="47"/>
      <c r="AK24" s="48"/>
      <c r="AL24" s="9"/>
      <c r="AM24" s="9"/>
      <c r="AN24" s="9"/>
      <c r="AO24" s="9"/>
      <c r="AP24" s="9"/>
      <c r="AQ24" s="10"/>
      <c r="AR24" s="268">
        <f>IF(AR23&gt;0,AR22/AR23,"-")</f>
        <v>0.78195488721804507</v>
      </c>
      <c r="AS24" s="269"/>
      <c r="AT24" s="268">
        <f>IF(AU20&gt;0,AT20/AU20,"-")</f>
        <v>0.5714285714285714</v>
      </c>
      <c r="AU24" s="270"/>
      <c r="AV24" s="264"/>
    </row>
    <row r="25" spans="2:55" ht="12.95" customHeight="1">
      <c r="B25" s="295">
        <v>5</v>
      </c>
      <c r="C25" s="230" t="s">
        <v>88</v>
      </c>
      <c r="D25" s="70" t="s">
        <v>47</v>
      </c>
      <c r="E25" s="42"/>
      <c r="F25" s="42"/>
      <c r="G25" s="42"/>
      <c r="H25" s="42"/>
      <c r="I25" s="42"/>
      <c r="J25" s="42"/>
      <c r="K25" s="43"/>
      <c r="L25" s="42" t="s">
        <v>43</v>
      </c>
      <c r="M25" s="42"/>
      <c r="N25" s="42"/>
      <c r="O25" s="42"/>
      <c r="P25" s="42"/>
      <c r="Q25" s="42"/>
      <c r="R25" s="42"/>
      <c r="S25" s="43"/>
      <c r="T25" s="42" t="s">
        <v>48</v>
      </c>
      <c r="U25" s="42"/>
      <c r="V25" s="42"/>
      <c r="W25" s="42"/>
      <c r="X25" s="42"/>
      <c r="Y25" s="42"/>
      <c r="Z25" s="42"/>
      <c r="AA25" s="43"/>
      <c r="AB25" s="42" t="s">
        <v>43</v>
      </c>
      <c r="AC25" s="42"/>
      <c r="AD25" s="42"/>
      <c r="AE25" s="42"/>
      <c r="AF25" s="42"/>
      <c r="AG25" s="42"/>
      <c r="AH25" s="42"/>
      <c r="AI25" s="42"/>
      <c r="AJ25" s="286"/>
      <c r="AK25" s="287"/>
      <c r="AL25" s="287"/>
      <c r="AM25" s="287"/>
      <c r="AN25" s="287"/>
      <c r="AO25" s="287"/>
      <c r="AP25" s="287"/>
      <c r="AQ25" s="288"/>
      <c r="AR25" s="258">
        <f>COUNTIF(D25:AQ25,"○")</f>
        <v>0</v>
      </c>
      <c r="AS25" s="258">
        <f>COUNTIF(D25:AQ25,"●")</f>
        <v>4</v>
      </c>
      <c r="AT25" s="258">
        <f>E27+M27+U27+AC27</f>
        <v>4</v>
      </c>
      <c r="AU25" s="258">
        <f>K27+S27+AA27+AI27</f>
        <v>7</v>
      </c>
      <c r="AV25" s="262">
        <v>5</v>
      </c>
    </row>
    <row r="26" spans="2:55" ht="12.95" customHeight="1">
      <c r="B26" s="296"/>
      <c r="C26" s="301"/>
      <c r="D26" s="38"/>
      <c r="E26" s="62"/>
      <c r="F26" s="45"/>
      <c r="G26" s="45">
        <v>20</v>
      </c>
      <c r="H26" s="45" t="s">
        <v>37</v>
      </c>
      <c r="I26" s="45">
        <v>25</v>
      </c>
      <c r="J26" s="45"/>
      <c r="K26" s="46"/>
      <c r="L26" s="45"/>
      <c r="M26" s="62"/>
      <c r="N26" s="45"/>
      <c r="O26" s="45">
        <v>20</v>
      </c>
      <c r="P26" s="45" t="s">
        <v>37</v>
      </c>
      <c r="Q26" s="45">
        <v>25</v>
      </c>
      <c r="R26" s="45"/>
      <c r="S26" s="46"/>
      <c r="T26" s="45"/>
      <c r="U26" s="36"/>
      <c r="V26" s="45"/>
      <c r="W26" s="45">
        <v>18</v>
      </c>
      <c r="X26" s="45" t="s">
        <v>35</v>
      </c>
      <c r="Y26" s="45">
        <v>25</v>
      </c>
      <c r="Z26" s="45"/>
      <c r="AA26" s="46"/>
      <c r="AB26" s="45"/>
      <c r="AC26" s="36"/>
      <c r="AD26" s="45"/>
      <c r="AE26" s="45">
        <v>23</v>
      </c>
      <c r="AF26" s="45" t="s">
        <v>35</v>
      </c>
      <c r="AG26" s="45">
        <v>25</v>
      </c>
      <c r="AH26" s="45"/>
      <c r="AI26" s="45"/>
      <c r="AJ26" s="289"/>
      <c r="AK26" s="290"/>
      <c r="AL26" s="290"/>
      <c r="AM26" s="290"/>
      <c r="AN26" s="290"/>
      <c r="AO26" s="290"/>
      <c r="AP26" s="290"/>
      <c r="AQ26" s="291"/>
      <c r="AR26" s="259"/>
      <c r="AS26" s="259"/>
      <c r="AT26" s="260"/>
      <c r="AU26" s="260"/>
      <c r="AV26" s="263"/>
    </row>
    <row r="27" spans="2:55" ht="12.95" customHeight="1">
      <c r="B27" s="296"/>
      <c r="C27" s="301"/>
      <c r="D27" s="38"/>
      <c r="E27" s="45">
        <v>1</v>
      </c>
      <c r="F27" s="45"/>
      <c r="G27" s="45">
        <v>25</v>
      </c>
      <c r="H27" s="45" t="s">
        <v>36</v>
      </c>
      <c r="I27" s="45">
        <v>22</v>
      </c>
      <c r="J27" s="45"/>
      <c r="K27" s="46">
        <v>2</v>
      </c>
      <c r="L27" s="45"/>
      <c r="M27" s="45">
        <v>1</v>
      </c>
      <c r="N27" s="45"/>
      <c r="O27" s="45">
        <v>25</v>
      </c>
      <c r="P27" s="45" t="s">
        <v>37</v>
      </c>
      <c r="Q27" s="45">
        <v>20</v>
      </c>
      <c r="R27" s="45"/>
      <c r="S27" s="46">
        <v>2</v>
      </c>
      <c r="T27" s="45"/>
      <c r="U27" s="45">
        <v>0</v>
      </c>
      <c r="V27" s="45"/>
      <c r="W27" s="45">
        <v>22</v>
      </c>
      <c r="X27" s="45" t="s">
        <v>35</v>
      </c>
      <c r="Y27" s="45">
        <v>25</v>
      </c>
      <c r="Z27" s="45"/>
      <c r="AA27" s="46">
        <v>2</v>
      </c>
      <c r="AB27" s="45"/>
      <c r="AC27" s="45">
        <v>2</v>
      </c>
      <c r="AD27" s="45"/>
      <c r="AE27" s="45">
        <v>25</v>
      </c>
      <c r="AF27" s="45" t="s">
        <v>36</v>
      </c>
      <c r="AG27" s="45">
        <v>15</v>
      </c>
      <c r="AH27" s="45"/>
      <c r="AI27" s="45">
        <v>1</v>
      </c>
      <c r="AJ27" s="289"/>
      <c r="AK27" s="290"/>
      <c r="AL27" s="290"/>
      <c r="AM27" s="290"/>
      <c r="AN27" s="290"/>
      <c r="AO27" s="290"/>
      <c r="AP27" s="290"/>
      <c r="AQ27" s="291"/>
      <c r="AR27" s="265">
        <f>SUM(O25:O29,W25:W29,G25:G29,AE25:AE29)</f>
        <v>233</v>
      </c>
      <c r="AS27" s="266"/>
      <c r="AT27" s="260"/>
      <c r="AU27" s="260"/>
      <c r="AV27" s="263"/>
    </row>
    <row r="28" spans="2:55" ht="12.95" customHeight="1">
      <c r="B28" s="296"/>
      <c r="C28" s="301"/>
      <c r="D28" s="38"/>
      <c r="E28" s="45"/>
      <c r="F28" s="45"/>
      <c r="G28" s="45">
        <v>19</v>
      </c>
      <c r="H28" s="45" t="s">
        <v>111</v>
      </c>
      <c r="I28" s="45">
        <v>25</v>
      </c>
      <c r="J28" s="45"/>
      <c r="K28" s="46"/>
      <c r="L28" s="45"/>
      <c r="M28" s="45"/>
      <c r="N28" s="45"/>
      <c r="O28" s="45">
        <v>14</v>
      </c>
      <c r="P28" s="45" t="s">
        <v>111</v>
      </c>
      <c r="Q28" s="45">
        <v>25</v>
      </c>
      <c r="R28" s="45"/>
      <c r="S28" s="46"/>
      <c r="T28" s="45"/>
      <c r="U28" s="45"/>
      <c r="V28" s="45"/>
      <c r="W28" s="45"/>
      <c r="X28" s="45"/>
      <c r="Y28" s="45"/>
      <c r="Z28" s="45"/>
      <c r="AA28" s="46"/>
      <c r="AB28" s="45"/>
      <c r="AC28" s="45"/>
      <c r="AD28" s="45"/>
      <c r="AE28" s="45">
        <v>22</v>
      </c>
      <c r="AF28" s="45" t="s">
        <v>114</v>
      </c>
      <c r="AG28" s="45">
        <v>25</v>
      </c>
      <c r="AH28" s="45"/>
      <c r="AI28" s="45"/>
      <c r="AJ28" s="289"/>
      <c r="AK28" s="290"/>
      <c r="AL28" s="290"/>
      <c r="AM28" s="290"/>
      <c r="AN28" s="290"/>
      <c r="AO28" s="290"/>
      <c r="AP28" s="290"/>
      <c r="AQ28" s="291"/>
      <c r="AR28" s="265">
        <f>SUM(Q25:R29,Y25:Y29,I25:J29,AG25:AH29)</f>
        <v>257</v>
      </c>
      <c r="AS28" s="267"/>
      <c r="AT28" s="261"/>
      <c r="AU28" s="261"/>
      <c r="AV28" s="263"/>
    </row>
    <row r="29" spans="2:55" ht="12.95" customHeight="1">
      <c r="B29" s="297"/>
      <c r="C29" s="302"/>
      <c r="D29" s="40"/>
      <c r="E29" s="48"/>
      <c r="F29" s="48"/>
      <c r="G29" s="48"/>
      <c r="H29" s="48"/>
      <c r="I29" s="48"/>
      <c r="J29" s="48"/>
      <c r="K29" s="49"/>
      <c r="L29" s="48"/>
      <c r="M29" s="48"/>
      <c r="N29" s="48"/>
      <c r="O29" s="48"/>
      <c r="P29" s="48"/>
      <c r="Q29" s="48"/>
      <c r="R29" s="48"/>
      <c r="S29" s="49"/>
      <c r="T29" s="48"/>
      <c r="U29" s="48"/>
      <c r="V29" s="48"/>
      <c r="W29" s="48"/>
      <c r="X29" s="48"/>
      <c r="Y29" s="48"/>
      <c r="Z29" s="48"/>
      <c r="AA29" s="49"/>
      <c r="AB29" s="48"/>
      <c r="AC29" s="48"/>
      <c r="AD29" s="48"/>
      <c r="AE29" s="48"/>
      <c r="AF29" s="48"/>
      <c r="AG29" s="48"/>
      <c r="AH29" s="48"/>
      <c r="AI29" s="48"/>
      <c r="AJ29" s="292"/>
      <c r="AK29" s="293"/>
      <c r="AL29" s="293"/>
      <c r="AM29" s="293"/>
      <c r="AN29" s="293"/>
      <c r="AO29" s="293"/>
      <c r="AP29" s="293"/>
      <c r="AQ29" s="294"/>
      <c r="AR29" s="268">
        <f>IF(AR28&gt;0,AR27/AR28,"-")</f>
        <v>0.9066147859922179</v>
      </c>
      <c r="AS29" s="269"/>
      <c r="AT29" s="268">
        <f>IF(AU25&gt;0,AT25/AU25,"-")</f>
        <v>0.5714285714285714</v>
      </c>
      <c r="AU29" s="270"/>
      <c r="AV29" s="264"/>
    </row>
    <row r="30" spans="2:55" ht="12.95" customHeight="1">
      <c r="B30" s="61"/>
      <c r="C30" s="38"/>
      <c r="D30" s="38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271"/>
      <c r="AZ30" s="271"/>
      <c r="BA30" s="271"/>
      <c r="BB30" s="271"/>
      <c r="BC30" s="274"/>
    </row>
    <row r="31" spans="2:55" ht="12.95" customHeight="1">
      <c r="B31" s="61"/>
      <c r="C31" s="38"/>
      <c r="D31" s="38"/>
      <c r="E31" s="36"/>
      <c r="F31" s="45"/>
      <c r="G31" s="45"/>
      <c r="H31" s="45"/>
      <c r="I31" s="45"/>
      <c r="J31" s="45"/>
      <c r="K31" s="45"/>
      <c r="L31" s="45"/>
      <c r="M31" s="62"/>
      <c r="N31" s="45"/>
      <c r="O31" s="45"/>
      <c r="P31" s="45"/>
      <c r="Q31" s="45"/>
      <c r="R31" s="45"/>
      <c r="S31" s="45"/>
      <c r="T31" s="45"/>
      <c r="U31" s="62"/>
      <c r="V31" s="45"/>
      <c r="W31" s="45"/>
      <c r="X31" s="45"/>
      <c r="Y31" s="45"/>
      <c r="Z31" s="45"/>
      <c r="AA31" s="45"/>
      <c r="AB31" s="45"/>
      <c r="AC31" s="36"/>
      <c r="AD31" s="45"/>
      <c r="AE31" s="45"/>
      <c r="AF31" s="45"/>
      <c r="AG31" s="45"/>
      <c r="AH31" s="45"/>
      <c r="AI31" s="45"/>
      <c r="AJ31" s="45"/>
      <c r="AK31" s="36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272"/>
      <c r="AZ31" s="272"/>
      <c r="BA31" s="273"/>
      <c r="BB31" s="273"/>
      <c r="BC31" s="275"/>
    </row>
    <row r="32" spans="2:55" ht="12.95" customHeight="1">
      <c r="B32" s="61"/>
      <c r="C32" s="38"/>
      <c r="D32" s="38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271"/>
      <c r="AZ32" s="271"/>
      <c r="BA32" s="273"/>
      <c r="BB32" s="273"/>
      <c r="BC32" s="275"/>
    </row>
    <row r="33" spans="2:55" ht="12.95" customHeight="1">
      <c r="B33" s="61"/>
      <c r="C33" s="38"/>
      <c r="D33" s="38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271"/>
      <c r="AZ33" s="273"/>
      <c r="BA33" s="273"/>
      <c r="BB33" s="273"/>
      <c r="BC33" s="275"/>
    </row>
    <row r="34" spans="2:55" ht="12.95" customHeight="1">
      <c r="B34" s="61"/>
      <c r="C34" s="38"/>
      <c r="D34" s="38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276"/>
      <c r="AZ34" s="273"/>
      <c r="BA34" s="276"/>
      <c r="BB34" s="271"/>
      <c r="BC34" s="275"/>
    </row>
  </sheetData>
  <mergeCells count="74">
    <mergeCell ref="C5:C9"/>
    <mergeCell ref="C10:C14"/>
    <mergeCell ref="C15:C19"/>
    <mergeCell ref="C20:C24"/>
    <mergeCell ref="C25:C29"/>
    <mergeCell ref="B5:B9"/>
    <mergeCell ref="B10:B14"/>
    <mergeCell ref="B15:B19"/>
    <mergeCell ref="B20:B24"/>
    <mergeCell ref="B25:B29"/>
    <mergeCell ref="D5:K9"/>
    <mergeCell ref="L10:S14"/>
    <mergeCell ref="T15:AA19"/>
    <mergeCell ref="AB20:AI24"/>
    <mergeCell ref="AJ25:AQ29"/>
    <mergeCell ref="AY30:AY31"/>
    <mergeCell ref="AZ30:AZ31"/>
    <mergeCell ref="BA30:BA33"/>
    <mergeCell ref="BB30:BB33"/>
    <mergeCell ref="BC30:BC34"/>
    <mergeCell ref="AY32:AZ32"/>
    <mergeCell ref="AY33:AZ33"/>
    <mergeCell ref="AY34:AZ34"/>
    <mergeCell ref="BA34:BB34"/>
    <mergeCell ref="AR25:AR26"/>
    <mergeCell ref="AS25:AS26"/>
    <mergeCell ref="AT25:AT28"/>
    <mergeCell ref="AU25:AU28"/>
    <mergeCell ref="AV25:AV29"/>
    <mergeCell ref="AR27:AS27"/>
    <mergeCell ref="AR28:AS28"/>
    <mergeCell ref="AR29:AS29"/>
    <mergeCell ref="AT29:AU29"/>
    <mergeCell ref="AR20:AR21"/>
    <mergeCell ref="AS20:AS21"/>
    <mergeCell ref="AT20:AT23"/>
    <mergeCell ref="AU20:AU23"/>
    <mergeCell ref="AV20:AV24"/>
    <mergeCell ref="AR22:AS22"/>
    <mergeCell ref="AR23:AS23"/>
    <mergeCell ref="AR24:AS24"/>
    <mergeCell ref="AT24:AU24"/>
    <mergeCell ref="AR15:AR16"/>
    <mergeCell ref="AS15:AS16"/>
    <mergeCell ref="AT15:AT18"/>
    <mergeCell ref="AU15:AU18"/>
    <mergeCell ref="AV15:AV19"/>
    <mergeCell ref="AR17:AS17"/>
    <mergeCell ref="AR18:AS18"/>
    <mergeCell ref="AR19:AS19"/>
    <mergeCell ref="AT19:AU19"/>
    <mergeCell ref="AR10:AR11"/>
    <mergeCell ref="AS10:AS11"/>
    <mergeCell ref="AT10:AT13"/>
    <mergeCell ref="AU10:AU13"/>
    <mergeCell ref="AV10:AV14"/>
    <mergeCell ref="AR12:AS12"/>
    <mergeCell ref="AR13:AS13"/>
    <mergeCell ref="AR14:AS14"/>
    <mergeCell ref="AT14:AU14"/>
    <mergeCell ref="AR5:AR6"/>
    <mergeCell ref="AS5:AS6"/>
    <mergeCell ref="AT5:AT8"/>
    <mergeCell ref="AU5:AU8"/>
    <mergeCell ref="AV5:AV9"/>
    <mergeCell ref="AR7:AS7"/>
    <mergeCell ref="AR8:AS8"/>
    <mergeCell ref="AR9:AS9"/>
    <mergeCell ref="AT9:AU9"/>
    <mergeCell ref="E4:K4"/>
    <mergeCell ref="M4:S4"/>
    <mergeCell ref="U4:AA4"/>
    <mergeCell ref="AC4:AI4"/>
    <mergeCell ref="AK4:AQ4"/>
  </mergeCells>
  <phoneticPr fontId="2"/>
  <pageMargins left="0.86614173228346458" right="0.35433070866141736" top="0.86614173228346458" bottom="0.78740157480314965" header="0.51181102362204722" footer="0.51181102362204722"/>
  <pageSetup paperSize="9" orientation="landscape" r:id="rId1"/>
  <headerFooter alignWithMargins="0">
    <oddFooter>&amp;C
-21-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opLeftCell="B1" zoomScale="125" workbookViewId="0">
      <selection activeCell="B4" sqref="B4:AN24"/>
    </sheetView>
  </sheetViews>
  <sheetFormatPr defaultColWidth="8.875" defaultRowHeight="13.5"/>
  <cols>
    <col min="1" max="1" width="4" hidden="1" customWidth="1"/>
    <col min="2" max="2" width="3.5" customWidth="1"/>
    <col min="3" max="3" width="12.125" customWidth="1"/>
    <col min="4" max="4" width="2.625" customWidth="1"/>
    <col min="5" max="5" width="1.625" customWidth="1"/>
    <col min="6" max="6" width="0.375" hidden="1" customWidth="1"/>
    <col min="7" max="7" width="2.375" customWidth="1"/>
    <col min="8" max="8" width="2.125" customWidth="1"/>
    <col min="9" max="9" width="2.375" customWidth="1"/>
    <col min="10" max="10" width="2.125" hidden="1" customWidth="1"/>
    <col min="11" max="11" width="2.125" customWidth="1"/>
    <col min="12" max="12" width="2" customWidth="1"/>
    <col min="13" max="13" width="2.125" customWidth="1"/>
    <col min="14" max="14" width="2.125" hidden="1" customWidth="1"/>
    <col min="15" max="15" width="2.375" customWidth="1"/>
    <col min="16" max="16" width="2.125" customWidth="1"/>
    <col min="17" max="17" width="2.5" customWidth="1"/>
    <col min="18" max="18" width="2.125" hidden="1" customWidth="1"/>
    <col min="19" max="19" width="2.125" customWidth="1"/>
    <col min="20" max="20" width="2" customWidth="1"/>
    <col min="21" max="21" width="2.125" customWidth="1"/>
    <col min="22" max="22" width="2.125" hidden="1" customWidth="1"/>
    <col min="23" max="23" width="2.75" customWidth="1"/>
    <col min="24" max="24" width="2.125" customWidth="1"/>
    <col min="25" max="25" width="2.375" customWidth="1"/>
    <col min="26" max="26" width="2.125" hidden="1" customWidth="1"/>
    <col min="27" max="27" width="2.125" customWidth="1"/>
    <col min="28" max="28" width="1.875" customWidth="1"/>
    <col min="29" max="29" width="2" customWidth="1"/>
    <col min="30" max="30" width="2.125" hidden="1" customWidth="1"/>
    <col min="31" max="31" width="3" customWidth="1"/>
    <col min="32" max="32" width="2.125" customWidth="1"/>
    <col min="33" max="33" width="2.5" customWidth="1"/>
    <col min="34" max="34" width="2.125" hidden="1" customWidth="1"/>
    <col min="35" max="35" width="2.125" customWidth="1"/>
    <col min="36" max="36" width="3.75" customWidth="1"/>
    <col min="37" max="37" width="3" customWidth="1"/>
    <col min="38" max="38" width="3.625" customWidth="1"/>
    <col min="39" max="39" width="3.5" customWidth="1"/>
    <col min="40" max="40" width="3.625" customWidth="1"/>
    <col min="41" max="41" width="2.125" hidden="1" customWidth="1"/>
    <col min="42" max="42" width="2.125" customWidth="1"/>
    <col min="43" max="44" width="3.625" customWidth="1"/>
    <col min="45" max="46" width="5.875" customWidth="1"/>
    <col min="47" max="47" width="3.875" customWidth="1"/>
  </cols>
  <sheetData>
    <row r="1" spans="2:41" ht="18.75">
      <c r="B1" s="1" t="s">
        <v>93</v>
      </c>
    </row>
    <row r="2" spans="2:41">
      <c r="B2" s="34" t="s">
        <v>97</v>
      </c>
    </row>
    <row r="3" spans="2:41">
      <c r="B3" s="34" t="s">
        <v>98</v>
      </c>
    </row>
    <row r="4" spans="2:41" ht="18" customHeight="1">
      <c r="B4" s="2"/>
      <c r="C4" s="68" t="s">
        <v>3</v>
      </c>
      <c r="D4" s="65">
        <v>1</v>
      </c>
      <c r="E4" s="307" t="str">
        <f>C5</f>
        <v>宮崎公立大学</v>
      </c>
      <c r="F4" s="308"/>
      <c r="G4" s="308"/>
      <c r="H4" s="308"/>
      <c r="I4" s="308"/>
      <c r="J4" s="308"/>
      <c r="K4" s="309"/>
      <c r="L4" s="69">
        <v>2</v>
      </c>
      <c r="M4" s="307" t="str">
        <f>C10</f>
        <v>沖縄国際大学</v>
      </c>
      <c r="N4" s="308"/>
      <c r="O4" s="308"/>
      <c r="P4" s="308"/>
      <c r="Q4" s="308"/>
      <c r="R4" s="308"/>
      <c r="S4" s="309"/>
      <c r="T4" s="66">
        <v>3</v>
      </c>
      <c r="U4" s="307" t="str">
        <f>C15</f>
        <v>福岡県立大学</v>
      </c>
      <c r="V4" s="308"/>
      <c r="W4" s="308"/>
      <c r="X4" s="308"/>
      <c r="Y4" s="308"/>
      <c r="Z4" s="308"/>
      <c r="AA4" s="309"/>
      <c r="AB4" s="66">
        <v>4</v>
      </c>
      <c r="AC4" s="307" t="str">
        <f>C20</f>
        <v>九州大学</v>
      </c>
      <c r="AD4" s="308"/>
      <c r="AE4" s="308"/>
      <c r="AF4" s="308"/>
      <c r="AG4" s="308"/>
      <c r="AH4" s="256"/>
      <c r="AI4" s="257"/>
      <c r="AJ4" s="13" t="s">
        <v>14</v>
      </c>
      <c r="AK4" s="14" t="s">
        <v>15</v>
      </c>
      <c r="AL4" s="15" t="s">
        <v>179</v>
      </c>
      <c r="AM4" s="14" t="s">
        <v>181</v>
      </c>
      <c r="AN4" s="15" t="s">
        <v>2</v>
      </c>
      <c r="AO4" s="3"/>
    </row>
    <row r="5" spans="2:41" ht="12.95" customHeight="1">
      <c r="B5" s="295">
        <v>1</v>
      </c>
      <c r="C5" s="230" t="s">
        <v>89</v>
      </c>
      <c r="D5" s="310"/>
      <c r="E5" s="310"/>
      <c r="F5" s="310"/>
      <c r="G5" s="310"/>
      <c r="H5" s="310"/>
      <c r="I5" s="310"/>
      <c r="J5" s="310"/>
      <c r="K5" s="310"/>
      <c r="L5" s="51" t="s">
        <v>43</v>
      </c>
      <c r="M5" s="52"/>
      <c r="N5" s="52"/>
      <c r="O5" s="52"/>
      <c r="P5" s="52"/>
      <c r="Q5" s="52"/>
      <c r="R5" s="52"/>
      <c r="S5" s="52"/>
      <c r="T5" s="51" t="s">
        <v>46</v>
      </c>
      <c r="U5" s="52"/>
      <c r="V5" s="52"/>
      <c r="W5" s="52"/>
      <c r="X5" s="52"/>
      <c r="Y5" s="52"/>
      <c r="Z5" s="52"/>
      <c r="AA5" s="57"/>
      <c r="AB5" s="52" t="s">
        <v>42</v>
      </c>
      <c r="AC5" s="52"/>
      <c r="AD5" s="52"/>
      <c r="AE5" s="52"/>
      <c r="AF5" s="52"/>
      <c r="AG5" s="52"/>
      <c r="AH5" s="4"/>
      <c r="AI5" s="5"/>
      <c r="AJ5" s="258">
        <f>COUNTIF(E5:AI5,"○")</f>
        <v>1</v>
      </c>
      <c r="AK5" s="258">
        <f>COUNTIF(E5:AI5,"●")</f>
        <v>2</v>
      </c>
      <c r="AL5" s="258">
        <f>M7+U7+AC7</f>
        <v>1</v>
      </c>
      <c r="AM5" s="258">
        <f>S7+AA7+AI7</f>
        <v>6</v>
      </c>
      <c r="AN5" s="258">
        <v>4</v>
      </c>
      <c r="AO5" s="3"/>
    </row>
    <row r="6" spans="2:41" ht="12.95" customHeight="1">
      <c r="B6" s="296"/>
      <c r="C6" s="301"/>
      <c r="D6" s="311"/>
      <c r="E6" s="311"/>
      <c r="F6" s="311"/>
      <c r="G6" s="311"/>
      <c r="H6" s="311"/>
      <c r="I6" s="311"/>
      <c r="J6" s="311"/>
      <c r="K6" s="311"/>
      <c r="L6" s="53"/>
      <c r="M6" s="36"/>
      <c r="N6" s="54"/>
      <c r="O6" s="8">
        <v>20</v>
      </c>
      <c r="P6" s="77" t="s">
        <v>37</v>
      </c>
      <c r="Q6" s="8">
        <v>25</v>
      </c>
      <c r="R6" s="54"/>
      <c r="S6" s="54"/>
      <c r="T6" s="53"/>
      <c r="U6" s="36"/>
      <c r="V6" s="54"/>
      <c r="W6" s="8">
        <v>25</v>
      </c>
      <c r="X6" s="54" t="s">
        <v>34</v>
      </c>
      <c r="Y6" s="8">
        <v>21</v>
      </c>
      <c r="Z6" s="54"/>
      <c r="AA6" s="58"/>
      <c r="AB6" s="54"/>
      <c r="AC6" s="36"/>
      <c r="AD6" s="54"/>
      <c r="AE6" s="8">
        <v>24</v>
      </c>
      <c r="AF6" s="54" t="s">
        <v>49</v>
      </c>
      <c r="AG6" s="8">
        <v>26</v>
      </c>
      <c r="AH6" s="4"/>
      <c r="AI6" s="5"/>
      <c r="AJ6" s="259"/>
      <c r="AK6" s="259"/>
      <c r="AL6" s="260"/>
      <c r="AM6" s="260"/>
      <c r="AN6" s="303"/>
    </row>
    <row r="7" spans="2:41" ht="12.95" customHeight="1">
      <c r="B7" s="296"/>
      <c r="C7" s="301"/>
      <c r="D7" s="311"/>
      <c r="E7" s="311"/>
      <c r="F7" s="311"/>
      <c r="G7" s="311"/>
      <c r="H7" s="311"/>
      <c r="I7" s="311"/>
      <c r="J7" s="311"/>
      <c r="K7" s="311"/>
      <c r="L7" s="53"/>
      <c r="M7" s="54">
        <v>0</v>
      </c>
      <c r="N7" s="54"/>
      <c r="O7" s="8">
        <v>13</v>
      </c>
      <c r="P7" s="77" t="s">
        <v>37</v>
      </c>
      <c r="Q7" s="8">
        <v>25</v>
      </c>
      <c r="R7" s="54"/>
      <c r="S7" s="54">
        <v>2</v>
      </c>
      <c r="T7" s="53"/>
      <c r="U7" s="54">
        <v>1</v>
      </c>
      <c r="V7" s="54"/>
      <c r="W7" s="8">
        <v>22</v>
      </c>
      <c r="X7" s="54" t="s">
        <v>35</v>
      </c>
      <c r="Y7" s="8">
        <v>25</v>
      </c>
      <c r="Z7" s="54"/>
      <c r="AA7" s="58">
        <v>2</v>
      </c>
      <c r="AB7" s="54"/>
      <c r="AC7" s="54">
        <v>0</v>
      </c>
      <c r="AD7" s="54"/>
      <c r="AE7" s="8">
        <v>22</v>
      </c>
      <c r="AF7" s="54" t="s">
        <v>49</v>
      </c>
      <c r="AG7" s="8">
        <v>25</v>
      </c>
      <c r="AH7" s="4"/>
      <c r="AI7" s="5">
        <v>2</v>
      </c>
      <c r="AJ7" s="265">
        <f>SUM(O6:O8,W6:W8,AE6:AE8)</f>
        <v>148</v>
      </c>
      <c r="AK7" s="266"/>
      <c r="AL7" s="260"/>
      <c r="AM7" s="260"/>
      <c r="AN7" s="303"/>
    </row>
    <row r="8" spans="2:41" ht="12.95" customHeight="1">
      <c r="B8" s="296"/>
      <c r="C8" s="301"/>
      <c r="D8" s="311"/>
      <c r="E8" s="311"/>
      <c r="F8" s="311"/>
      <c r="G8" s="311"/>
      <c r="H8" s="311"/>
      <c r="I8" s="311"/>
      <c r="J8" s="311"/>
      <c r="K8" s="311"/>
      <c r="L8" s="53"/>
      <c r="M8" s="54"/>
      <c r="N8" s="54"/>
      <c r="O8" s="8"/>
      <c r="P8" s="54"/>
      <c r="Q8" s="8"/>
      <c r="R8" s="54"/>
      <c r="S8" s="54"/>
      <c r="T8" s="53"/>
      <c r="U8" s="54"/>
      <c r="V8" s="54"/>
      <c r="W8" s="8">
        <v>22</v>
      </c>
      <c r="X8" s="54"/>
      <c r="Y8" s="8">
        <v>25</v>
      </c>
      <c r="Z8" s="54"/>
      <c r="AA8" s="58"/>
      <c r="AB8" s="54"/>
      <c r="AC8" s="54"/>
      <c r="AD8" s="54"/>
      <c r="AE8" s="8"/>
      <c r="AF8" s="54" t="s">
        <v>49</v>
      </c>
      <c r="AG8" s="8"/>
      <c r="AH8" s="4"/>
      <c r="AI8" s="5"/>
      <c r="AJ8" s="265">
        <f>SUM(Q6:Q8,Y6:Y8,AG6:AG8)</f>
        <v>172</v>
      </c>
      <c r="AK8" s="267"/>
      <c r="AL8" s="261"/>
      <c r="AM8" s="261"/>
      <c r="AN8" s="303"/>
    </row>
    <row r="9" spans="2:41" ht="12.95" customHeight="1">
      <c r="B9" s="297"/>
      <c r="C9" s="302"/>
      <c r="D9" s="312"/>
      <c r="E9" s="312"/>
      <c r="F9" s="312"/>
      <c r="G9" s="312"/>
      <c r="H9" s="312"/>
      <c r="I9" s="312"/>
      <c r="J9" s="312"/>
      <c r="K9" s="312"/>
      <c r="L9" s="55"/>
      <c r="M9" s="56"/>
      <c r="N9" s="56"/>
      <c r="O9" s="56"/>
      <c r="P9" s="56"/>
      <c r="Q9" s="56"/>
      <c r="R9" s="56"/>
      <c r="S9" s="56"/>
      <c r="T9" s="55"/>
      <c r="U9" s="56"/>
      <c r="V9" s="56"/>
      <c r="W9" s="56"/>
      <c r="X9" s="56"/>
      <c r="Y9" s="56"/>
      <c r="Z9" s="56"/>
      <c r="AA9" s="59"/>
      <c r="AB9" s="56"/>
      <c r="AC9" s="56"/>
      <c r="AD9" s="56"/>
      <c r="AE9" s="56"/>
      <c r="AF9" s="56"/>
      <c r="AG9" s="56"/>
      <c r="AH9" s="54"/>
      <c r="AI9" s="58"/>
      <c r="AJ9" s="268">
        <f>IF(AJ8&gt;0,AJ7/AJ8,"-")</f>
        <v>0.86046511627906974</v>
      </c>
      <c r="AK9" s="269"/>
      <c r="AL9" s="268">
        <f>IF(AM5&gt;0,AL5/AM5,"-")</f>
        <v>0.16666666666666666</v>
      </c>
      <c r="AM9" s="270"/>
      <c r="AN9" s="304"/>
    </row>
    <row r="10" spans="2:41" ht="12.95" customHeight="1">
      <c r="B10" s="295">
        <v>2</v>
      </c>
      <c r="C10" s="230" t="s">
        <v>90</v>
      </c>
      <c r="D10" s="71" t="s">
        <v>42</v>
      </c>
      <c r="E10" s="52"/>
      <c r="F10" s="52"/>
      <c r="G10" s="52"/>
      <c r="H10" s="52"/>
      <c r="I10" s="52"/>
      <c r="J10" s="52"/>
      <c r="K10" s="52"/>
      <c r="L10" s="286"/>
      <c r="M10" s="287"/>
      <c r="N10" s="287"/>
      <c r="O10" s="287"/>
      <c r="P10" s="287"/>
      <c r="Q10" s="287"/>
      <c r="R10" s="287"/>
      <c r="S10" s="287"/>
      <c r="T10" s="51" t="s">
        <v>42</v>
      </c>
      <c r="U10" s="52"/>
      <c r="V10" s="52"/>
      <c r="W10" s="52"/>
      <c r="X10" s="52"/>
      <c r="Y10" s="52"/>
      <c r="Z10" s="52"/>
      <c r="AA10" s="57"/>
      <c r="AB10" s="52" t="s">
        <v>104</v>
      </c>
      <c r="AC10" s="52"/>
      <c r="AD10" s="52"/>
      <c r="AE10" s="52"/>
      <c r="AF10" s="52"/>
      <c r="AG10" s="52"/>
      <c r="AH10" s="52"/>
      <c r="AI10" s="57"/>
      <c r="AJ10" s="258">
        <f>COUNTIF(D10:AI10,"○")</f>
        <v>3</v>
      </c>
      <c r="AK10" s="258">
        <f>COUNTIF(E10:AI10,"●")</f>
        <v>0</v>
      </c>
      <c r="AL10" s="258">
        <f>E12+U12+AC12</f>
        <v>6</v>
      </c>
      <c r="AM10" s="258">
        <f>K12+AA12+AI12</f>
        <v>0</v>
      </c>
      <c r="AN10" s="258">
        <v>1</v>
      </c>
    </row>
    <row r="11" spans="2:41" ht="12.95" customHeight="1">
      <c r="B11" s="296"/>
      <c r="C11" s="231"/>
      <c r="D11" s="63"/>
      <c r="E11" s="36"/>
      <c r="F11" s="54"/>
      <c r="G11" s="54">
        <v>25</v>
      </c>
      <c r="H11" s="54" t="s">
        <v>50</v>
      </c>
      <c r="I11" s="54">
        <v>20</v>
      </c>
      <c r="J11" s="54"/>
      <c r="K11" s="54"/>
      <c r="L11" s="289"/>
      <c r="M11" s="290"/>
      <c r="N11" s="290"/>
      <c r="O11" s="290"/>
      <c r="P11" s="290"/>
      <c r="Q11" s="290"/>
      <c r="R11" s="290"/>
      <c r="S11" s="290"/>
      <c r="T11" s="53"/>
      <c r="U11" s="36"/>
      <c r="V11" s="54"/>
      <c r="W11" s="8">
        <v>25</v>
      </c>
      <c r="X11" s="54" t="s">
        <v>49</v>
      </c>
      <c r="Y11" s="8">
        <v>10</v>
      </c>
      <c r="Z11" s="54"/>
      <c r="AA11" s="58"/>
      <c r="AB11" s="54"/>
      <c r="AC11" s="36"/>
      <c r="AD11" s="54"/>
      <c r="AE11" s="8">
        <v>25</v>
      </c>
      <c r="AF11" s="54" t="s">
        <v>52</v>
      </c>
      <c r="AG11" s="8">
        <v>14</v>
      </c>
      <c r="AH11" s="54"/>
      <c r="AI11" s="58"/>
      <c r="AJ11" s="259"/>
      <c r="AK11" s="259"/>
      <c r="AL11" s="260"/>
      <c r="AM11" s="260"/>
      <c r="AN11" s="303"/>
    </row>
    <row r="12" spans="2:41" ht="12.95" customHeight="1">
      <c r="B12" s="296"/>
      <c r="C12" s="231"/>
      <c r="D12" s="67"/>
      <c r="E12" s="54">
        <v>2</v>
      </c>
      <c r="F12" s="54"/>
      <c r="G12" s="54">
        <v>25</v>
      </c>
      <c r="H12" s="54" t="s">
        <v>49</v>
      </c>
      <c r="I12" s="54">
        <v>13</v>
      </c>
      <c r="J12" s="54"/>
      <c r="K12" s="54">
        <v>0</v>
      </c>
      <c r="L12" s="289"/>
      <c r="M12" s="290"/>
      <c r="N12" s="290"/>
      <c r="O12" s="290"/>
      <c r="P12" s="290"/>
      <c r="Q12" s="290"/>
      <c r="R12" s="290"/>
      <c r="S12" s="290"/>
      <c r="T12" s="53"/>
      <c r="U12" s="54">
        <v>2</v>
      </c>
      <c r="V12" s="54"/>
      <c r="W12" s="8">
        <v>25</v>
      </c>
      <c r="X12" s="54" t="s">
        <v>49</v>
      </c>
      <c r="Y12" s="8">
        <v>8</v>
      </c>
      <c r="Z12" s="54"/>
      <c r="AA12" s="58">
        <v>0</v>
      </c>
      <c r="AB12" s="54"/>
      <c r="AC12" s="54">
        <v>2</v>
      </c>
      <c r="AD12" s="54"/>
      <c r="AE12" s="8">
        <v>25</v>
      </c>
      <c r="AF12" s="54" t="s">
        <v>52</v>
      </c>
      <c r="AG12" s="8">
        <v>19</v>
      </c>
      <c r="AH12" s="54"/>
      <c r="AI12" s="58">
        <v>0</v>
      </c>
      <c r="AJ12" s="265">
        <f>SUM(G11:G13,W11:W13,AE11:AE13)</f>
        <v>150</v>
      </c>
      <c r="AK12" s="266"/>
      <c r="AL12" s="260"/>
      <c r="AM12" s="260"/>
      <c r="AN12" s="303"/>
    </row>
    <row r="13" spans="2:41" ht="12.95" customHeight="1">
      <c r="B13" s="296"/>
      <c r="C13" s="231"/>
      <c r="D13" s="63"/>
      <c r="E13" s="54"/>
      <c r="F13" s="54"/>
      <c r="G13" s="54"/>
      <c r="H13" s="54"/>
      <c r="I13" s="54"/>
      <c r="J13" s="54"/>
      <c r="K13" s="54"/>
      <c r="L13" s="289"/>
      <c r="M13" s="290"/>
      <c r="N13" s="290"/>
      <c r="O13" s="290"/>
      <c r="P13" s="290"/>
      <c r="Q13" s="290"/>
      <c r="R13" s="290"/>
      <c r="S13" s="290"/>
      <c r="T13" s="53"/>
      <c r="U13" s="54"/>
      <c r="V13" s="54"/>
      <c r="W13" s="8"/>
      <c r="X13" s="54" t="s">
        <v>51</v>
      </c>
      <c r="Y13" s="8"/>
      <c r="Z13" s="54"/>
      <c r="AA13" s="58"/>
      <c r="AB13" s="54"/>
      <c r="AC13" s="54"/>
      <c r="AD13" s="54"/>
      <c r="AE13" s="8"/>
      <c r="AF13" s="54"/>
      <c r="AG13" s="8"/>
      <c r="AH13" s="54"/>
      <c r="AI13" s="58"/>
      <c r="AJ13" s="265">
        <f>SUM(I11:I13,Y11:Y13,AG11:AG13)</f>
        <v>84</v>
      </c>
      <c r="AK13" s="267"/>
      <c r="AL13" s="261"/>
      <c r="AM13" s="261"/>
      <c r="AN13" s="303"/>
    </row>
    <row r="14" spans="2:41" ht="12.95" customHeight="1">
      <c r="B14" s="297"/>
      <c r="C14" s="232"/>
      <c r="D14" s="63"/>
      <c r="E14" s="54"/>
      <c r="F14" s="54"/>
      <c r="G14" s="54"/>
      <c r="H14" s="54"/>
      <c r="I14" s="54"/>
      <c r="J14" s="54"/>
      <c r="K14" s="54"/>
      <c r="L14" s="292"/>
      <c r="M14" s="293"/>
      <c r="N14" s="293"/>
      <c r="O14" s="293"/>
      <c r="P14" s="293"/>
      <c r="Q14" s="293"/>
      <c r="R14" s="293"/>
      <c r="S14" s="293"/>
      <c r="T14" s="53"/>
      <c r="U14" s="54"/>
      <c r="V14" s="54"/>
      <c r="W14" s="54"/>
      <c r="X14" s="54"/>
      <c r="Y14" s="54"/>
      <c r="Z14" s="54"/>
      <c r="AA14" s="58"/>
      <c r="AB14" s="54"/>
      <c r="AC14" s="54"/>
      <c r="AD14" s="54"/>
      <c r="AE14" s="54"/>
      <c r="AF14" s="54"/>
      <c r="AG14" s="54"/>
      <c r="AH14" s="54"/>
      <c r="AI14" s="58"/>
      <c r="AJ14" s="268">
        <f>IF(AJ13&gt;0,AJ12/AJ13,"-")</f>
        <v>1.7857142857142858</v>
      </c>
      <c r="AK14" s="269"/>
      <c r="AL14" s="305" t="str">
        <f>IF(AM10&gt;0,AL10/AM10,"-")</f>
        <v>-</v>
      </c>
      <c r="AM14" s="266"/>
      <c r="AN14" s="304"/>
    </row>
    <row r="15" spans="2:41" ht="12.95" customHeight="1">
      <c r="B15" s="295">
        <v>3</v>
      </c>
      <c r="C15" s="230" t="s">
        <v>91</v>
      </c>
      <c r="D15" s="71" t="s">
        <v>104</v>
      </c>
      <c r="E15" s="52"/>
      <c r="F15" s="52"/>
      <c r="G15" s="52"/>
      <c r="H15" s="52"/>
      <c r="I15" s="52"/>
      <c r="J15" s="52"/>
      <c r="K15" s="57"/>
      <c r="L15" s="52" t="s">
        <v>43</v>
      </c>
      <c r="M15" s="52"/>
      <c r="N15" s="52"/>
      <c r="O15" s="52"/>
      <c r="P15" s="52"/>
      <c r="Q15" s="52"/>
      <c r="R15" s="52"/>
      <c r="S15" s="52"/>
      <c r="T15" s="286"/>
      <c r="U15" s="287"/>
      <c r="V15" s="287"/>
      <c r="W15" s="287"/>
      <c r="X15" s="287"/>
      <c r="Y15" s="287"/>
      <c r="Z15" s="287"/>
      <c r="AA15" s="287"/>
      <c r="AB15" s="51" t="s">
        <v>43</v>
      </c>
      <c r="AC15" s="52"/>
      <c r="AD15" s="52"/>
      <c r="AE15" s="52"/>
      <c r="AF15" s="52"/>
      <c r="AG15" s="52"/>
      <c r="AH15" s="52"/>
      <c r="AI15" s="57"/>
      <c r="AJ15" s="258">
        <f>COUNTIF(D15:AI15,"○")</f>
        <v>1</v>
      </c>
      <c r="AK15" s="258">
        <f>COUNTIF(D15:AI15,"●")</f>
        <v>2</v>
      </c>
      <c r="AL15" s="258">
        <f>E17+M17+U17+AC17</f>
        <v>2</v>
      </c>
      <c r="AM15" s="258">
        <f>K17+S17+AI17</f>
        <v>3</v>
      </c>
      <c r="AN15" s="258">
        <v>3</v>
      </c>
    </row>
    <row r="16" spans="2:41" ht="12.95" customHeight="1">
      <c r="B16" s="296"/>
      <c r="C16" s="231"/>
      <c r="D16" s="63"/>
      <c r="E16" s="36"/>
      <c r="F16" s="54"/>
      <c r="G16" s="54">
        <v>21</v>
      </c>
      <c r="H16" s="54" t="s">
        <v>49</v>
      </c>
      <c r="I16" s="54">
        <v>25</v>
      </c>
      <c r="J16" s="54"/>
      <c r="K16" s="58"/>
      <c r="L16" s="54"/>
      <c r="M16" s="36"/>
      <c r="N16" s="54"/>
      <c r="O16" s="54">
        <v>10</v>
      </c>
      <c r="P16" s="54" t="s">
        <v>52</v>
      </c>
      <c r="Q16" s="54">
        <v>25</v>
      </c>
      <c r="R16" s="54"/>
      <c r="S16" s="54"/>
      <c r="T16" s="289"/>
      <c r="U16" s="290"/>
      <c r="V16" s="290"/>
      <c r="W16" s="290"/>
      <c r="X16" s="290"/>
      <c r="Y16" s="290"/>
      <c r="Z16" s="290"/>
      <c r="AA16" s="290"/>
      <c r="AB16" s="53"/>
      <c r="AC16" s="36"/>
      <c r="AD16" s="54"/>
      <c r="AE16" s="8">
        <v>16</v>
      </c>
      <c r="AF16" s="54" t="s">
        <v>53</v>
      </c>
      <c r="AG16" s="8">
        <v>25</v>
      </c>
      <c r="AH16" s="54"/>
      <c r="AI16" s="58"/>
      <c r="AJ16" s="259"/>
      <c r="AK16" s="259"/>
      <c r="AL16" s="260"/>
      <c r="AM16" s="260"/>
      <c r="AN16" s="303"/>
    </row>
    <row r="17" spans="2:47" ht="12.95" customHeight="1">
      <c r="B17" s="296"/>
      <c r="C17" s="231"/>
      <c r="D17" s="67"/>
      <c r="E17" s="54">
        <v>2</v>
      </c>
      <c r="F17" s="54"/>
      <c r="G17" s="54">
        <v>25</v>
      </c>
      <c r="H17" s="54" t="s">
        <v>52</v>
      </c>
      <c r="I17" s="54">
        <v>22</v>
      </c>
      <c r="J17" s="54"/>
      <c r="K17" s="58">
        <v>1</v>
      </c>
      <c r="L17" s="54"/>
      <c r="M17" s="54">
        <v>0</v>
      </c>
      <c r="N17" s="54"/>
      <c r="O17" s="54">
        <v>8</v>
      </c>
      <c r="P17" s="54" t="s">
        <v>51</v>
      </c>
      <c r="Q17" s="54">
        <v>25</v>
      </c>
      <c r="R17" s="54"/>
      <c r="S17" s="54">
        <v>0</v>
      </c>
      <c r="T17" s="289"/>
      <c r="U17" s="290"/>
      <c r="V17" s="290"/>
      <c r="W17" s="290"/>
      <c r="X17" s="290"/>
      <c r="Y17" s="290"/>
      <c r="Z17" s="290"/>
      <c r="AA17" s="290"/>
      <c r="AB17" s="53"/>
      <c r="AC17" s="54">
        <v>0</v>
      </c>
      <c r="AD17" s="54"/>
      <c r="AE17" s="8">
        <v>20</v>
      </c>
      <c r="AF17" s="54" t="s">
        <v>49</v>
      </c>
      <c r="AG17" s="8">
        <v>25</v>
      </c>
      <c r="AH17" s="54"/>
      <c r="AI17" s="58">
        <v>2</v>
      </c>
      <c r="AJ17" s="265">
        <f>SUM(G16:G18,O16:O18,AE16:AE18)</f>
        <v>125</v>
      </c>
      <c r="AK17" s="266"/>
      <c r="AL17" s="260"/>
      <c r="AM17" s="260"/>
      <c r="AN17" s="303"/>
    </row>
    <row r="18" spans="2:47" ht="12.95" customHeight="1">
      <c r="B18" s="296"/>
      <c r="C18" s="231"/>
      <c r="D18" s="63"/>
      <c r="E18" s="54"/>
      <c r="F18" s="54"/>
      <c r="G18" s="54">
        <v>25</v>
      </c>
      <c r="H18" s="54"/>
      <c r="I18" s="54">
        <v>22</v>
      </c>
      <c r="J18" s="54"/>
      <c r="K18" s="58"/>
      <c r="L18" s="54"/>
      <c r="M18" s="54"/>
      <c r="N18" s="54"/>
      <c r="O18" s="54"/>
      <c r="P18" s="54" t="s">
        <v>49</v>
      </c>
      <c r="Q18" s="54"/>
      <c r="R18" s="54"/>
      <c r="S18" s="54"/>
      <c r="T18" s="289"/>
      <c r="U18" s="290"/>
      <c r="V18" s="290"/>
      <c r="W18" s="290"/>
      <c r="X18" s="290"/>
      <c r="Y18" s="290"/>
      <c r="Z18" s="290"/>
      <c r="AA18" s="290"/>
      <c r="AB18" s="53"/>
      <c r="AC18" s="54"/>
      <c r="AD18" s="54"/>
      <c r="AE18" s="8"/>
      <c r="AF18" s="54"/>
      <c r="AG18" s="8"/>
      <c r="AH18" s="54"/>
      <c r="AI18" s="58"/>
      <c r="AJ18" s="265">
        <f>SUM(I16:I18,Q16:Q18,AG16:AG18)</f>
        <v>169</v>
      </c>
      <c r="AK18" s="267"/>
      <c r="AL18" s="261"/>
      <c r="AM18" s="261"/>
      <c r="AN18" s="303"/>
    </row>
    <row r="19" spans="2:47" ht="12.95" customHeight="1">
      <c r="B19" s="297"/>
      <c r="C19" s="232"/>
      <c r="D19" s="64"/>
      <c r="E19" s="56"/>
      <c r="F19" s="56"/>
      <c r="G19" s="56"/>
      <c r="H19" s="56"/>
      <c r="I19" s="56"/>
      <c r="J19" s="56"/>
      <c r="K19" s="59"/>
      <c r="L19" s="56"/>
      <c r="M19" s="56"/>
      <c r="N19" s="56"/>
      <c r="O19" s="56"/>
      <c r="P19" s="56"/>
      <c r="Q19" s="56"/>
      <c r="R19" s="56"/>
      <c r="S19" s="56"/>
      <c r="T19" s="292"/>
      <c r="U19" s="293"/>
      <c r="V19" s="293"/>
      <c r="W19" s="293"/>
      <c r="X19" s="293"/>
      <c r="Y19" s="293"/>
      <c r="Z19" s="293"/>
      <c r="AA19" s="293"/>
      <c r="AB19" s="55"/>
      <c r="AC19" s="56"/>
      <c r="AD19" s="56"/>
      <c r="AE19" s="56"/>
      <c r="AF19" s="56"/>
      <c r="AG19" s="56"/>
      <c r="AH19" s="56"/>
      <c r="AI19" s="59"/>
      <c r="AJ19" s="268">
        <f>IF(AJ18&gt;0,AJ17/AJ18,"-")</f>
        <v>0.73964497041420119</v>
      </c>
      <c r="AK19" s="269"/>
      <c r="AL19" s="268">
        <f>IF(AM15&gt;0,AL15/AM15,"-")</f>
        <v>0.66666666666666663</v>
      </c>
      <c r="AM19" s="270"/>
      <c r="AN19" s="304"/>
    </row>
    <row r="20" spans="2:47" ht="12.95" customHeight="1">
      <c r="B20" s="295">
        <v>4</v>
      </c>
      <c r="C20" s="230" t="s">
        <v>92</v>
      </c>
      <c r="D20" s="72" t="s">
        <v>104</v>
      </c>
      <c r="E20" s="52"/>
      <c r="F20" s="52"/>
      <c r="G20" s="52"/>
      <c r="H20" s="52"/>
      <c r="I20" s="52"/>
      <c r="J20" s="52"/>
      <c r="K20" s="57"/>
      <c r="L20" s="52" t="s">
        <v>46</v>
      </c>
      <c r="M20" s="52"/>
      <c r="N20" s="52"/>
      <c r="O20" s="52"/>
      <c r="P20" s="52"/>
      <c r="Q20" s="52"/>
      <c r="R20" s="52"/>
      <c r="S20" s="57"/>
      <c r="T20" s="54" t="s">
        <v>42</v>
      </c>
      <c r="U20" s="54"/>
      <c r="V20" s="54"/>
      <c r="W20" s="54"/>
      <c r="X20" s="54"/>
      <c r="Y20" s="54"/>
      <c r="Z20" s="54"/>
      <c r="AA20" s="54"/>
      <c r="AB20" s="289"/>
      <c r="AC20" s="290"/>
      <c r="AD20" s="290"/>
      <c r="AE20" s="290"/>
      <c r="AF20" s="290"/>
      <c r="AG20" s="290"/>
      <c r="AH20" s="290"/>
      <c r="AI20" s="291"/>
      <c r="AJ20" s="258">
        <f>COUNTIF(E20:AI20,"○")</f>
        <v>1</v>
      </c>
      <c r="AK20" s="258">
        <f>COUNTIF(D20:AI20,"●")</f>
        <v>1</v>
      </c>
      <c r="AL20" s="258">
        <f>E22+M22+U22</f>
        <v>4</v>
      </c>
      <c r="AM20" s="258">
        <f>K22+S22+AA22</f>
        <v>2</v>
      </c>
      <c r="AN20" s="258">
        <v>2</v>
      </c>
    </row>
    <row r="21" spans="2:47" ht="12.95" customHeight="1">
      <c r="B21" s="296"/>
      <c r="C21" s="231"/>
      <c r="D21" s="38"/>
      <c r="E21" s="62"/>
      <c r="F21" s="54"/>
      <c r="G21" s="54">
        <v>26</v>
      </c>
      <c r="H21" s="54" t="s">
        <v>52</v>
      </c>
      <c r="I21" s="54">
        <v>24</v>
      </c>
      <c r="J21" s="54"/>
      <c r="K21" s="58"/>
      <c r="L21" s="54"/>
      <c r="M21" s="36"/>
      <c r="N21" s="54"/>
      <c r="O21" s="54">
        <v>14</v>
      </c>
      <c r="P21" s="54" t="s">
        <v>52</v>
      </c>
      <c r="Q21" s="54">
        <v>25</v>
      </c>
      <c r="R21" s="54"/>
      <c r="S21" s="58"/>
      <c r="T21" s="54"/>
      <c r="U21" s="36"/>
      <c r="V21" s="54"/>
      <c r="W21" s="54">
        <v>25</v>
      </c>
      <c r="X21" s="54" t="s">
        <v>52</v>
      </c>
      <c r="Y21" s="54">
        <v>16</v>
      </c>
      <c r="Z21" s="54"/>
      <c r="AA21" s="54"/>
      <c r="AB21" s="289"/>
      <c r="AC21" s="290"/>
      <c r="AD21" s="290"/>
      <c r="AE21" s="290"/>
      <c r="AF21" s="290"/>
      <c r="AG21" s="290"/>
      <c r="AH21" s="290"/>
      <c r="AI21" s="291"/>
      <c r="AJ21" s="259"/>
      <c r="AK21" s="259"/>
      <c r="AL21" s="260"/>
      <c r="AM21" s="260"/>
      <c r="AN21" s="303"/>
    </row>
    <row r="22" spans="2:47" ht="12.95" customHeight="1">
      <c r="B22" s="296"/>
      <c r="C22" s="231"/>
      <c r="D22" s="39"/>
      <c r="E22" s="54">
        <v>2</v>
      </c>
      <c r="F22" s="54"/>
      <c r="G22" s="54">
        <v>25</v>
      </c>
      <c r="H22" s="54" t="s">
        <v>51</v>
      </c>
      <c r="I22" s="54">
        <v>22</v>
      </c>
      <c r="J22" s="54"/>
      <c r="K22" s="58">
        <v>0</v>
      </c>
      <c r="L22" s="54"/>
      <c r="M22" s="54">
        <v>0</v>
      </c>
      <c r="N22" s="54"/>
      <c r="O22" s="54">
        <v>19</v>
      </c>
      <c r="P22" s="54" t="s">
        <v>51</v>
      </c>
      <c r="Q22" s="54">
        <v>25</v>
      </c>
      <c r="R22" s="54"/>
      <c r="S22" s="58">
        <v>2</v>
      </c>
      <c r="T22" s="54"/>
      <c r="U22" s="54">
        <v>2</v>
      </c>
      <c r="V22" s="54"/>
      <c r="W22" s="54">
        <v>25</v>
      </c>
      <c r="X22" s="54" t="s">
        <v>54</v>
      </c>
      <c r="Y22" s="54">
        <v>20</v>
      </c>
      <c r="Z22" s="54"/>
      <c r="AA22" s="54">
        <v>0</v>
      </c>
      <c r="AB22" s="289"/>
      <c r="AC22" s="290"/>
      <c r="AD22" s="290"/>
      <c r="AE22" s="290"/>
      <c r="AF22" s="290"/>
      <c r="AG22" s="290"/>
      <c r="AH22" s="290"/>
      <c r="AI22" s="291"/>
      <c r="AJ22" s="265">
        <f>SUM(O20:O24,W20:W24,G20:G24)</f>
        <v>134</v>
      </c>
      <c r="AK22" s="266"/>
      <c r="AL22" s="260"/>
      <c r="AM22" s="260"/>
      <c r="AN22" s="303"/>
    </row>
    <row r="23" spans="2:47" ht="12.95" customHeight="1">
      <c r="B23" s="296"/>
      <c r="C23" s="231"/>
      <c r="D23" s="38"/>
      <c r="E23" s="54"/>
      <c r="F23" s="54"/>
      <c r="G23" s="54"/>
      <c r="H23" s="54" t="s">
        <v>52</v>
      </c>
      <c r="I23" s="54"/>
      <c r="J23" s="54"/>
      <c r="K23" s="58"/>
      <c r="L23" s="54"/>
      <c r="M23" s="54"/>
      <c r="N23" s="54"/>
      <c r="O23" s="54"/>
      <c r="P23" s="54"/>
      <c r="Q23" s="54"/>
      <c r="R23" s="54"/>
      <c r="S23" s="58"/>
      <c r="T23" s="54"/>
      <c r="U23" s="54"/>
      <c r="V23" s="54"/>
      <c r="W23" s="54"/>
      <c r="X23" s="54"/>
      <c r="Y23" s="54"/>
      <c r="Z23" s="54"/>
      <c r="AA23" s="54"/>
      <c r="AB23" s="289"/>
      <c r="AC23" s="290"/>
      <c r="AD23" s="290"/>
      <c r="AE23" s="290"/>
      <c r="AF23" s="290"/>
      <c r="AG23" s="290"/>
      <c r="AH23" s="290"/>
      <c r="AI23" s="291"/>
      <c r="AJ23" s="265">
        <f>SUM(Q20:Q24,Y20:Y24,I20:I24)</f>
        <v>132</v>
      </c>
      <c r="AK23" s="267"/>
      <c r="AL23" s="261"/>
      <c r="AM23" s="261"/>
      <c r="AN23" s="303"/>
    </row>
    <row r="24" spans="2:47" ht="12.95" customHeight="1">
      <c r="B24" s="297"/>
      <c r="C24" s="232"/>
      <c r="D24" s="40"/>
      <c r="E24" s="56"/>
      <c r="F24" s="56"/>
      <c r="G24" s="56"/>
      <c r="H24" s="56"/>
      <c r="I24" s="56"/>
      <c r="J24" s="56"/>
      <c r="K24" s="59"/>
      <c r="L24" s="56"/>
      <c r="M24" s="56"/>
      <c r="N24" s="56"/>
      <c r="O24" s="56"/>
      <c r="P24" s="56"/>
      <c r="Q24" s="56"/>
      <c r="R24" s="56"/>
      <c r="S24" s="59"/>
      <c r="T24" s="56"/>
      <c r="U24" s="56"/>
      <c r="V24" s="56"/>
      <c r="W24" s="56"/>
      <c r="X24" s="56"/>
      <c r="Y24" s="56"/>
      <c r="Z24" s="56"/>
      <c r="AA24" s="56"/>
      <c r="AB24" s="292"/>
      <c r="AC24" s="293"/>
      <c r="AD24" s="293"/>
      <c r="AE24" s="293"/>
      <c r="AF24" s="293"/>
      <c r="AG24" s="293"/>
      <c r="AH24" s="293"/>
      <c r="AI24" s="294"/>
      <c r="AJ24" s="268">
        <f>IF(AJ23&gt;0,AJ22/AJ23,"-")</f>
        <v>1.0151515151515151</v>
      </c>
      <c r="AK24" s="269"/>
      <c r="AL24" s="268">
        <f>IF(AM20&gt;0,AL20/AM20,"-")</f>
        <v>2</v>
      </c>
      <c r="AM24" s="270"/>
      <c r="AN24" s="304"/>
    </row>
    <row r="25" spans="2:47" ht="12.95" customHeight="1">
      <c r="B25" s="61"/>
      <c r="C25" s="60"/>
      <c r="D25" s="60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271"/>
      <c r="AR25" s="271"/>
      <c r="AS25" s="271"/>
      <c r="AT25" s="271"/>
      <c r="AU25" s="271"/>
    </row>
    <row r="26" spans="2:47" ht="12.95" customHeight="1">
      <c r="B26" s="61"/>
      <c r="C26" s="38"/>
      <c r="D26" s="38"/>
      <c r="E26" s="62"/>
      <c r="F26" s="54"/>
      <c r="G26" s="54"/>
      <c r="H26" s="54"/>
      <c r="I26" s="54"/>
      <c r="J26" s="54"/>
      <c r="K26" s="54"/>
      <c r="L26" s="54"/>
      <c r="M26" s="62"/>
      <c r="N26" s="54"/>
      <c r="O26" s="54"/>
      <c r="P26" s="54"/>
      <c r="Q26" s="54"/>
      <c r="R26" s="54"/>
      <c r="S26" s="54"/>
      <c r="T26" s="54"/>
      <c r="U26" s="36"/>
      <c r="V26" s="54"/>
      <c r="W26" s="54"/>
      <c r="X26" s="54"/>
      <c r="Y26" s="54"/>
      <c r="Z26" s="54"/>
      <c r="AA26" s="54"/>
      <c r="AB26" s="54"/>
      <c r="AC26" s="36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272"/>
      <c r="AR26" s="272"/>
      <c r="AS26" s="273"/>
      <c r="AT26" s="273"/>
      <c r="AU26" s="306"/>
    </row>
    <row r="27" spans="2:47" ht="12.95" customHeight="1">
      <c r="B27" s="61"/>
      <c r="C27" s="38"/>
      <c r="D27" s="38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271"/>
      <c r="AR27" s="271"/>
      <c r="AS27" s="273"/>
      <c r="AT27" s="273"/>
      <c r="AU27" s="306"/>
    </row>
    <row r="28" spans="2:47" ht="12.95" customHeight="1">
      <c r="B28" s="61"/>
      <c r="C28" s="38"/>
      <c r="D28" s="38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271"/>
      <c r="AR28" s="273"/>
      <c r="AS28" s="273"/>
      <c r="AT28" s="273"/>
      <c r="AU28" s="306"/>
    </row>
    <row r="29" spans="2:47" ht="12.95" customHeight="1">
      <c r="B29" s="61"/>
      <c r="C29" s="38"/>
      <c r="D29" s="38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276"/>
      <c r="AR29" s="273"/>
      <c r="AS29" s="276"/>
      <c r="AT29" s="271"/>
      <c r="AU29" s="306"/>
    </row>
  </sheetData>
  <mergeCells count="61">
    <mergeCell ref="B20:B24"/>
    <mergeCell ref="C20:C24"/>
    <mergeCell ref="B5:B9"/>
    <mergeCell ref="C5:C9"/>
    <mergeCell ref="B10:B14"/>
    <mergeCell ref="C10:C14"/>
    <mergeCell ref="B15:B19"/>
    <mergeCell ref="C15:C19"/>
    <mergeCell ref="AQ29:AR29"/>
    <mergeCell ref="AS29:AT29"/>
    <mergeCell ref="AJ24:AK24"/>
    <mergeCell ref="AL24:AM24"/>
    <mergeCell ref="AQ25:AQ26"/>
    <mergeCell ref="AR25:AR26"/>
    <mergeCell ref="AS25:AS28"/>
    <mergeCell ref="AT25:AT28"/>
    <mergeCell ref="AQ27:AR27"/>
    <mergeCell ref="AQ28:AR28"/>
    <mergeCell ref="AJ20:AJ21"/>
    <mergeCell ref="AK20:AK21"/>
    <mergeCell ref="AL20:AL23"/>
    <mergeCell ref="AM20:AM23"/>
    <mergeCell ref="AJ22:AK22"/>
    <mergeCell ref="AJ23:AK23"/>
    <mergeCell ref="AM15:AM18"/>
    <mergeCell ref="AJ17:AK17"/>
    <mergeCell ref="AJ18:AK18"/>
    <mergeCell ref="AJ19:AK19"/>
    <mergeCell ref="AL19:AM19"/>
    <mergeCell ref="AU25:AU29"/>
    <mergeCell ref="AJ9:AK9"/>
    <mergeCell ref="AL9:AM9"/>
    <mergeCell ref="E4:K4"/>
    <mergeCell ref="M4:S4"/>
    <mergeCell ref="U4:AA4"/>
    <mergeCell ref="AC4:AI4"/>
    <mergeCell ref="AJ5:AJ6"/>
    <mergeCell ref="AK5:AK6"/>
    <mergeCell ref="AL5:AL8"/>
    <mergeCell ref="AM5:AM8"/>
    <mergeCell ref="AJ7:AK7"/>
    <mergeCell ref="AJ8:AK8"/>
    <mergeCell ref="D5:K9"/>
    <mergeCell ref="AJ10:AJ11"/>
    <mergeCell ref="AK10:AK11"/>
    <mergeCell ref="L10:S14"/>
    <mergeCell ref="T15:AA19"/>
    <mergeCell ref="AB20:AI24"/>
    <mergeCell ref="AN5:AN9"/>
    <mergeCell ref="AN10:AN14"/>
    <mergeCell ref="AN15:AN19"/>
    <mergeCell ref="AN20:AN24"/>
    <mergeCell ref="AL10:AL13"/>
    <mergeCell ref="AM10:AM13"/>
    <mergeCell ref="AJ12:AK12"/>
    <mergeCell ref="AJ13:AK13"/>
    <mergeCell ref="AJ14:AK14"/>
    <mergeCell ref="AL14:AM14"/>
    <mergeCell ref="AJ15:AJ16"/>
    <mergeCell ref="AK15:AK16"/>
    <mergeCell ref="AL15:AL18"/>
  </mergeCells>
  <phoneticPr fontId="2"/>
  <pageMargins left="0.78740157480314965" right="0.35433070866141736" top="0.94488188976377963" bottom="0.78740157480314965" header="0.51181102362204722" footer="0.51181102362204722"/>
  <pageSetup paperSize="9" orientation="landscape" r:id="rId1"/>
  <headerFooter alignWithMargins="0">
    <oddFooter>&amp;C
- 22-</oddFooter>
  </headerFooter>
  <rowBreaks count="1" manualBreakCount="1">
    <brk id="29" max="43" man="1"/>
  </rowBreak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K60"/>
  <sheetViews>
    <sheetView tabSelected="1" topLeftCell="C1" zoomScale="125" workbookViewId="0">
      <selection activeCell="B29" sqref="B29"/>
    </sheetView>
  </sheetViews>
  <sheetFormatPr defaultColWidth="9" defaultRowHeight="12.75"/>
  <cols>
    <col min="1" max="1" width="8.125" style="20" customWidth="1"/>
    <col min="2" max="2" width="22.875" style="20" customWidth="1"/>
    <col min="3" max="3" width="2.375" style="20" customWidth="1"/>
    <col min="4" max="4" width="8.5" style="20" customWidth="1"/>
    <col min="5" max="5" width="2.625" style="20" customWidth="1"/>
    <col min="6" max="6" width="22.875" style="20" customWidth="1"/>
    <col min="7" max="7" width="28" style="20" customWidth="1"/>
    <col min="8" max="8" width="17.625" style="20" customWidth="1"/>
    <col min="9" max="9" width="8.5" style="20" customWidth="1"/>
    <col min="10" max="10" width="17.5" style="20" customWidth="1"/>
    <col min="11" max="16384" width="9" style="20"/>
  </cols>
  <sheetData>
    <row r="1" spans="1:11" ht="25.5" customHeight="1">
      <c r="A1" s="315" t="s">
        <v>116</v>
      </c>
      <c r="B1" s="315"/>
      <c r="C1" s="315"/>
      <c r="D1" s="315"/>
      <c r="E1" s="315"/>
      <c r="F1" s="315"/>
      <c r="G1" s="19"/>
      <c r="H1" s="19"/>
      <c r="I1" s="19"/>
      <c r="J1" s="19"/>
      <c r="K1" s="19"/>
    </row>
    <row r="2" spans="1:11" ht="25.5" customHeight="1">
      <c r="A2" s="315"/>
      <c r="B2" s="315"/>
      <c r="C2" s="315"/>
      <c r="D2" s="315"/>
      <c r="E2" s="315"/>
      <c r="F2" s="315"/>
      <c r="G2" s="21"/>
      <c r="H2" s="21"/>
      <c r="I2" s="21"/>
      <c r="J2" s="21"/>
      <c r="K2" s="21"/>
    </row>
    <row r="3" spans="1:11" ht="25.5" customHeight="1">
      <c r="A3" s="22" t="s">
        <v>59</v>
      </c>
      <c r="D3" s="23"/>
      <c r="E3" s="23"/>
      <c r="F3" s="23"/>
      <c r="G3" s="23"/>
      <c r="H3" s="23"/>
      <c r="I3" s="23"/>
      <c r="J3" s="23"/>
      <c r="K3" s="21"/>
    </row>
    <row r="4" spans="1:11" ht="14.1" customHeight="1">
      <c r="A4" s="27" t="s">
        <v>8</v>
      </c>
      <c r="B4" s="27"/>
      <c r="C4" s="316">
        <v>3</v>
      </c>
      <c r="D4" s="28" t="s">
        <v>134</v>
      </c>
      <c r="E4" s="318">
        <v>2</v>
      </c>
      <c r="F4" s="27"/>
      <c r="J4" s="26"/>
    </row>
    <row r="5" spans="1:11" ht="14.1" customHeight="1">
      <c r="A5" s="27"/>
      <c r="B5" s="29" t="s">
        <v>61</v>
      </c>
      <c r="C5" s="317"/>
      <c r="D5" s="28" t="s">
        <v>135</v>
      </c>
      <c r="E5" s="319"/>
      <c r="F5" s="29" t="s">
        <v>62</v>
      </c>
    </row>
    <row r="6" spans="1:11" ht="14.1" customHeight="1">
      <c r="A6" s="27"/>
      <c r="B6" s="30" t="s">
        <v>131</v>
      </c>
      <c r="C6" s="317"/>
      <c r="D6" s="28" t="s">
        <v>65</v>
      </c>
      <c r="E6" s="319"/>
      <c r="F6" s="29" t="s">
        <v>132</v>
      </c>
      <c r="H6" s="26"/>
      <c r="I6" s="26"/>
      <c r="J6" s="26"/>
    </row>
    <row r="7" spans="1:11" ht="14.1" customHeight="1">
      <c r="A7" s="27"/>
      <c r="B7" s="29" t="s">
        <v>60</v>
      </c>
      <c r="C7" s="317"/>
      <c r="D7" s="28" t="s">
        <v>136</v>
      </c>
      <c r="E7" s="319"/>
      <c r="F7" s="29" t="s">
        <v>64</v>
      </c>
      <c r="H7" s="26"/>
      <c r="I7" s="26"/>
      <c r="J7" s="26"/>
    </row>
    <row r="8" spans="1:11" ht="14.1" customHeight="1">
      <c r="A8" s="27"/>
      <c r="B8" s="30"/>
      <c r="C8" s="317"/>
      <c r="D8" s="28" t="s">
        <v>137</v>
      </c>
      <c r="E8" s="319"/>
      <c r="F8" s="30"/>
      <c r="H8" s="26"/>
      <c r="I8" s="26"/>
      <c r="J8" s="26"/>
    </row>
    <row r="9" spans="1:11" ht="14.1" customHeight="1">
      <c r="A9" s="27"/>
      <c r="B9" s="30"/>
      <c r="C9" s="30"/>
      <c r="D9" s="28"/>
      <c r="E9" s="30"/>
      <c r="F9" s="30"/>
      <c r="H9" s="26"/>
      <c r="I9" s="26"/>
      <c r="J9" s="26"/>
    </row>
    <row r="10" spans="1:11" ht="14.1" customHeight="1">
      <c r="A10" s="27"/>
      <c r="B10" s="27"/>
      <c r="C10" s="27"/>
      <c r="D10" s="31" t="s">
        <v>138</v>
      </c>
      <c r="E10" s="27"/>
      <c r="F10" s="27"/>
      <c r="H10" s="26"/>
      <c r="I10" s="26"/>
      <c r="J10" s="26"/>
    </row>
    <row r="11" spans="1:11" ht="14.1" customHeight="1">
      <c r="A11" s="27"/>
      <c r="B11" s="29" t="s">
        <v>11</v>
      </c>
      <c r="C11" s="30"/>
      <c r="D11" s="31" t="s">
        <v>56</v>
      </c>
      <c r="E11" s="30"/>
      <c r="F11" s="29" t="s">
        <v>12</v>
      </c>
      <c r="H11" s="26"/>
      <c r="I11" s="26"/>
      <c r="J11" s="26"/>
    </row>
    <row r="12" spans="1:11" ht="14.1" customHeight="1">
      <c r="A12" s="27"/>
      <c r="B12" s="30" t="s">
        <v>133</v>
      </c>
      <c r="C12" s="74">
        <v>2</v>
      </c>
      <c r="D12" s="31" t="s">
        <v>136</v>
      </c>
      <c r="E12" s="74">
        <v>3</v>
      </c>
      <c r="F12" s="29" t="s">
        <v>63</v>
      </c>
      <c r="H12" s="26"/>
      <c r="I12" s="26"/>
      <c r="J12" s="26"/>
    </row>
    <row r="13" spans="1:11" ht="14.1" customHeight="1">
      <c r="A13" s="27"/>
      <c r="B13" s="29" t="s">
        <v>1</v>
      </c>
      <c r="C13" s="30"/>
      <c r="D13" s="31" t="s">
        <v>139</v>
      </c>
      <c r="E13" s="30"/>
      <c r="F13" s="29" t="s">
        <v>0</v>
      </c>
      <c r="H13" s="26"/>
      <c r="I13" s="26"/>
      <c r="J13" s="26"/>
    </row>
    <row r="14" spans="1:11" ht="14.1" customHeight="1">
      <c r="A14" s="27"/>
      <c r="B14" s="30"/>
      <c r="C14" s="30"/>
      <c r="D14" s="31" t="s">
        <v>140</v>
      </c>
      <c r="E14" s="30"/>
      <c r="F14" s="30"/>
      <c r="H14" s="26"/>
      <c r="I14" s="26"/>
      <c r="J14" s="26"/>
    </row>
    <row r="15" spans="1:11" ht="14.25" customHeight="1">
      <c r="A15" s="27"/>
      <c r="B15" s="27"/>
      <c r="C15" s="27"/>
      <c r="D15" s="30"/>
      <c r="E15" s="30"/>
      <c r="F15" s="27"/>
      <c r="H15" s="26"/>
      <c r="I15" s="26"/>
      <c r="J15" s="26"/>
    </row>
    <row r="16" spans="1:11" ht="14.1" customHeight="1">
      <c r="A16" s="27" t="s">
        <v>9</v>
      </c>
      <c r="B16" s="29" t="s">
        <v>141</v>
      </c>
      <c r="C16" s="313">
        <v>0</v>
      </c>
      <c r="D16" s="31" t="s">
        <v>147</v>
      </c>
      <c r="E16" s="313">
        <v>2</v>
      </c>
      <c r="F16" s="29" t="s">
        <v>144</v>
      </c>
      <c r="H16" s="26"/>
      <c r="I16" s="26"/>
      <c r="J16" s="26"/>
    </row>
    <row r="17" spans="1:10" ht="14.1" customHeight="1">
      <c r="A17" s="27"/>
      <c r="B17" s="30" t="s">
        <v>142</v>
      </c>
      <c r="C17" s="313"/>
      <c r="D17" s="31" t="s">
        <v>148</v>
      </c>
      <c r="E17" s="313"/>
      <c r="F17" s="29" t="s">
        <v>145</v>
      </c>
      <c r="I17" s="26"/>
    </row>
    <row r="18" spans="1:10" ht="14.1" customHeight="1">
      <c r="A18" s="27"/>
      <c r="B18" s="30" t="s">
        <v>143</v>
      </c>
      <c r="C18" s="313"/>
      <c r="D18" s="31"/>
      <c r="E18" s="313"/>
      <c r="F18" s="30" t="s">
        <v>146</v>
      </c>
    </row>
    <row r="19" spans="1:10" ht="15" customHeight="1">
      <c r="A19" s="27"/>
      <c r="B19" s="32"/>
      <c r="C19" s="32"/>
      <c r="D19" s="32"/>
      <c r="E19" s="32"/>
      <c r="F19" s="32"/>
    </row>
    <row r="20" spans="1:10" ht="14.25" customHeight="1">
      <c r="A20" s="27" t="s">
        <v>10</v>
      </c>
      <c r="B20" s="29" t="s">
        <v>160</v>
      </c>
      <c r="C20" s="313"/>
      <c r="D20" s="31"/>
      <c r="E20" s="313"/>
      <c r="F20" s="29"/>
      <c r="I20" s="26"/>
      <c r="J20" s="24"/>
    </row>
    <row r="21" spans="1:10" ht="14.25" customHeight="1">
      <c r="A21" s="27"/>
      <c r="B21" s="30"/>
      <c r="C21" s="313"/>
      <c r="D21" s="31"/>
      <c r="E21" s="313"/>
      <c r="F21" s="29"/>
      <c r="I21" s="26"/>
      <c r="J21" s="24"/>
    </row>
    <row r="22" spans="1:10" ht="14.25" customHeight="1">
      <c r="A22" s="27"/>
      <c r="B22" s="30"/>
      <c r="C22" s="313"/>
      <c r="D22" s="31"/>
      <c r="E22" s="313"/>
      <c r="F22" s="30"/>
    </row>
    <row r="23" spans="1:10" ht="14.25" customHeight="1">
      <c r="A23" s="27"/>
      <c r="B23" s="30"/>
      <c r="C23" s="74"/>
      <c r="D23" s="28"/>
      <c r="E23" s="74"/>
      <c r="F23" s="30"/>
    </row>
    <row r="24" spans="1:10" ht="14.25" customHeight="1">
      <c r="A24" s="27" t="s">
        <v>57</v>
      </c>
      <c r="B24" s="30" t="s">
        <v>160</v>
      </c>
      <c r="C24" s="74"/>
      <c r="D24" s="31"/>
      <c r="E24" s="74"/>
      <c r="F24" s="30"/>
    </row>
    <row r="25" spans="1:10" ht="14.25" customHeight="1">
      <c r="A25" s="27"/>
      <c r="B25" s="30"/>
      <c r="C25" s="74"/>
      <c r="D25" s="31"/>
      <c r="E25" s="74"/>
      <c r="F25" s="30"/>
    </row>
    <row r="26" spans="1:10" ht="13.5" customHeight="1">
      <c r="A26" s="27"/>
      <c r="B26" s="29"/>
      <c r="C26" s="29"/>
      <c r="D26" s="75"/>
      <c r="E26" s="29"/>
      <c r="F26" s="29"/>
      <c r="H26" s="26"/>
      <c r="I26" s="26"/>
      <c r="J26" s="26"/>
    </row>
    <row r="27" spans="1:10" ht="15" customHeight="1">
      <c r="A27" s="27"/>
      <c r="B27" s="27"/>
      <c r="C27" s="27"/>
      <c r="D27" s="27"/>
      <c r="E27" s="27"/>
      <c r="F27" s="27"/>
      <c r="H27" s="26"/>
      <c r="I27" s="26"/>
      <c r="J27" s="26"/>
    </row>
    <row r="28" spans="1:10" ht="14.25" customHeight="1">
      <c r="A28" s="27" t="s">
        <v>13</v>
      </c>
      <c r="B28" s="29" t="s">
        <v>161</v>
      </c>
      <c r="C28" s="313"/>
      <c r="D28" s="314"/>
      <c r="E28" s="313"/>
      <c r="F28" s="29"/>
      <c r="I28" s="26"/>
    </row>
    <row r="29" spans="1:10" ht="12.75" customHeight="1">
      <c r="A29" s="27"/>
      <c r="B29" s="30"/>
      <c r="C29" s="313"/>
      <c r="D29" s="314"/>
      <c r="E29" s="313"/>
      <c r="F29" s="29"/>
    </row>
    <row r="30" spans="1:10" ht="12.75" customHeight="1">
      <c r="A30" s="27"/>
      <c r="B30" s="30"/>
      <c r="C30" s="313"/>
      <c r="D30" s="314"/>
      <c r="E30" s="313"/>
      <c r="F30" s="30"/>
    </row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spans="4:9" ht="12.75" customHeight="1"/>
    <row r="50" spans="4:9" ht="12.75" customHeight="1"/>
    <row r="51" spans="4:9" ht="12.75" customHeight="1"/>
    <row r="52" spans="4:9" ht="12.75" customHeight="1">
      <c r="I52" s="25"/>
    </row>
    <row r="53" spans="4:9" ht="12.75" customHeight="1">
      <c r="I53" s="25"/>
    </row>
    <row r="54" spans="4:9" ht="12.75" customHeight="1">
      <c r="I54" s="25"/>
    </row>
    <row r="55" spans="4:9" ht="12.75" customHeight="1">
      <c r="I55" s="25"/>
    </row>
    <row r="56" spans="4:9" ht="12.75" customHeight="1">
      <c r="I56" s="25"/>
    </row>
    <row r="57" spans="4:9" ht="12.75" customHeight="1">
      <c r="I57" s="25"/>
    </row>
    <row r="58" spans="4:9" ht="12.75" customHeight="1">
      <c r="I58" s="25"/>
    </row>
    <row r="59" spans="4:9" ht="12.75" customHeight="1">
      <c r="I59" s="25"/>
    </row>
    <row r="60" spans="4:9" ht="12.6" customHeight="1">
      <c r="D60" s="25"/>
      <c r="E60" s="25"/>
    </row>
  </sheetData>
  <mergeCells count="10">
    <mergeCell ref="C28:C30"/>
    <mergeCell ref="D28:D30"/>
    <mergeCell ref="E28:E30"/>
    <mergeCell ref="A1:F2"/>
    <mergeCell ref="C4:C8"/>
    <mergeCell ref="E4:E8"/>
    <mergeCell ref="C16:C18"/>
    <mergeCell ref="E16:E18"/>
    <mergeCell ref="C20:C22"/>
    <mergeCell ref="E20:E22"/>
  </mergeCells>
  <phoneticPr fontId="3"/>
  <pageMargins left="0.64" right="0.71" top="0.59" bottom="0.39000000000000007" header="0.2" footer="0.5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view="pageLayout" topLeftCell="A36" workbookViewId="0">
      <selection activeCell="F84" sqref="F84"/>
    </sheetView>
  </sheetViews>
  <sheetFormatPr defaultColWidth="8.875" defaultRowHeight="13.5"/>
  <cols>
    <col min="3" max="3" width="9.125" customWidth="1"/>
    <col min="4" max="4" width="7.875" customWidth="1"/>
    <col min="5" max="5" width="7.375" customWidth="1"/>
    <col min="6" max="6" width="25" customWidth="1"/>
  </cols>
  <sheetData>
    <row r="2" spans="3:6">
      <c r="C2" s="76"/>
    </row>
    <row r="3" spans="3:6" ht="12" customHeight="1">
      <c r="D3" s="33" t="s">
        <v>19</v>
      </c>
      <c r="E3" s="33" t="s">
        <v>2</v>
      </c>
      <c r="F3" s="33" t="s">
        <v>20</v>
      </c>
    </row>
    <row r="4" spans="3:6" ht="11.25" customHeight="1">
      <c r="D4" s="320">
        <v>1</v>
      </c>
      <c r="E4" s="33">
        <v>1</v>
      </c>
      <c r="F4" s="33" t="s">
        <v>117</v>
      </c>
    </row>
    <row r="5" spans="3:6" ht="11.25" customHeight="1">
      <c r="D5" s="321"/>
      <c r="E5" s="33">
        <v>2</v>
      </c>
      <c r="F5" s="33" t="s">
        <v>149</v>
      </c>
    </row>
    <row r="6" spans="3:6" ht="11.25" customHeight="1">
      <c r="D6" s="321"/>
      <c r="E6" s="33">
        <v>3</v>
      </c>
      <c r="F6" s="33" t="s">
        <v>150</v>
      </c>
    </row>
    <row r="7" spans="3:6" ht="11.25" customHeight="1">
      <c r="D7" s="321"/>
      <c r="E7" s="33">
        <v>4</v>
      </c>
      <c r="F7" s="33" t="s">
        <v>151</v>
      </c>
    </row>
    <row r="8" spans="3:6" ht="11.25" customHeight="1">
      <c r="D8" s="321"/>
      <c r="E8" s="33">
        <v>5</v>
      </c>
      <c r="F8" s="33" t="s">
        <v>152</v>
      </c>
    </row>
    <row r="9" spans="3:6" ht="11.25" customHeight="1">
      <c r="D9" s="321"/>
      <c r="E9" s="33">
        <v>6</v>
      </c>
      <c r="F9" s="33" t="s">
        <v>153</v>
      </c>
    </row>
    <row r="10" spans="3:6" ht="11.25" customHeight="1">
      <c r="D10" s="321"/>
      <c r="E10" s="33">
        <v>7</v>
      </c>
      <c r="F10" s="33" t="s">
        <v>154</v>
      </c>
    </row>
    <row r="11" spans="3:6" ht="11.25" customHeight="1">
      <c r="D11" s="321"/>
      <c r="E11" s="33">
        <v>8</v>
      </c>
      <c r="F11" s="33" t="s">
        <v>155</v>
      </c>
    </row>
    <row r="12" spans="3:6" ht="11.25" customHeight="1">
      <c r="D12" s="321"/>
      <c r="E12" s="33">
        <v>9</v>
      </c>
      <c r="F12" s="33" t="s">
        <v>156</v>
      </c>
    </row>
    <row r="13" spans="3:6" ht="11.25" customHeight="1">
      <c r="D13" s="321"/>
      <c r="E13" s="33">
        <v>10</v>
      </c>
      <c r="F13" s="33" t="s">
        <v>157</v>
      </c>
    </row>
    <row r="14" spans="3:6" ht="12" customHeight="1">
      <c r="D14" s="321"/>
      <c r="E14" s="33">
        <v>11</v>
      </c>
      <c r="F14" s="79" t="s">
        <v>158</v>
      </c>
    </row>
    <row r="15" spans="3:6" ht="11.25" customHeight="1">
      <c r="D15" s="322"/>
      <c r="E15" s="33">
        <v>12</v>
      </c>
      <c r="F15" s="80" t="s">
        <v>159</v>
      </c>
    </row>
    <row r="16" spans="3:6" ht="11.25" customHeight="1">
      <c r="D16" s="320">
        <v>2</v>
      </c>
      <c r="E16" s="33">
        <v>1</v>
      </c>
      <c r="F16" s="33" t="s">
        <v>63</v>
      </c>
    </row>
    <row r="17" spans="4:6" ht="11.25" customHeight="1">
      <c r="D17" s="321"/>
      <c r="E17" s="33">
        <v>2</v>
      </c>
      <c r="F17" s="33" t="s">
        <v>118</v>
      </c>
    </row>
    <row r="18" spans="4:6" ht="11.25" customHeight="1">
      <c r="D18" s="321"/>
      <c r="E18" s="33">
        <v>3</v>
      </c>
      <c r="F18" s="33" t="s">
        <v>55</v>
      </c>
    </row>
    <row r="19" spans="4:6" ht="11.25" customHeight="1">
      <c r="D19" s="321"/>
      <c r="E19" s="33">
        <v>4</v>
      </c>
      <c r="F19" s="33" t="s">
        <v>21</v>
      </c>
    </row>
    <row r="20" spans="4:6" ht="11.25" customHeight="1">
      <c r="D20" s="321"/>
      <c r="E20" s="33">
        <v>5</v>
      </c>
      <c r="F20" s="33" t="s">
        <v>119</v>
      </c>
    </row>
    <row r="21" spans="4:6" ht="11.25" customHeight="1">
      <c r="D21" s="322"/>
      <c r="E21" s="33">
        <v>6</v>
      </c>
      <c r="F21" s="33" t="s">
        <v>16</v>
      </c>
    </row>
    <row r="22" spans="4:6" ht="11.25" customHeight="1">
      <c r="D22" s="320">
        <v>3</v>
      </c>
      <c r="E22" s="33">
        <v>1</v>
      </c>
      <c r="F22" s="33" t="s">
        <v>120</v>
      </c>
    </row>
    <row r="23" spans="4:6" ht="11.25" customHeight="1">
      <c r="D23" s="321"/>
      <c r="E23" s="33">
        <v>2</v>
      </c>
      <c r="F23" s="33" t="s">
        <v>58</v>
      </c>
    </row>
    <row r="24" spans="4:6" ht="11.25" customHeight="1">
      <c r="D24" s="321"/>
      <c r="E24" s="33">
        <v>3</v>
      </c>
      <c r="F24" s="33" t="s">
        <v>23</v>
      </c>
    </row>
    <row r="25" spans="4:6" ht="11.25" customHeight="1">
      <c r="D25" s="321"/>
      <c r="E25" s="33">
        <v>4</v>
      </c>
      <c r="F25" s="33" t="s">
        <v>121</v>
      </c>
    </row>
    <row r="26" spans="4:6" ht="11.25" customHeight="1">
      <c r="D26" s="321"/>
      <c r="E26" s="33">
        <v>5</v>
      </c>
      <c r="F26" s="33" t="s">
        <v>122</v>
      </c>
    </row>
    <row r="27" spans="4:6" ht="11.25" customHeight="1">
      <c r="D27" s="322"/>
      <c r="E27" s="33">
        <v>6</v>
      </c>
      <c r="F27" s="33"/>
    </row>
    <row r="28" spans="4:6" ht="11.25" customHeight="1">
      <c r="D28" s="320">
        <v>4</v>
      </c>
      <c r="E28" s="33">
        <v>1</v>
      </c>
      <c r="F28" s="33" t="s">
        <v>22</v>
      </c>
    </row>
    <row r="29" spans="4:6" ht="11.25" customHeight="1">
      <c r="D29" s="321"/>
      <c r="E29" s="33">
        <v>2</v>
      </c>
      <c r="F29" s="33" t="s">
        <v>123</v>
      </c>
    </row>
    <row r="30" spans="4:6" ht="11.25" customHeight="1">
      <c r="D30" s="321"/>
      <c r="E30" s="33">
        <v>3</v>
      </c>
      <c r="F30" s="33" t="s">
        <v>124</v>
      </c>
    </row>
    <row r="31" spans="4:6" ht="11.25" customHeight="1">
      <c r="D31" s="321"/>
      <c r="E31" s="33">
        <v>4</v>
      </c>
      <c r="F31" s="33" t="s">
        <v>24</v>
      </c>
    </row>
    <row r="32" spans="4:6" ht="11.25" customHeight="1">
      <c r="D32" s="321"/>
      <c r="E32" s="33">
        <v>5</v>
      </c>
      <c r="F32" s="33"/>
    </row>
    <row r="33" spans="1:6" ht="11.25" customHeight="1">
      <c r="D33" s="322"/>
      <c r="E33" s="33">
        <v>6</v>
      </c>
      <c r="F33" s="33"/>
    </row>
    <row r="34" spans="1:6" ht="11.25" customHeight="1">
      <c r="D34" s="320">
        <v>5</v>
      </c>
      <c r="E34" s="33">
        <v>1</v>
      </c>
      <c r="F34" s="33" t="s">
        <v>125</v>
      </c>
    </row>
    <row r="35" spans="1:6" ht="11.25" customHeight="1">
      <c r="D35" s="321"/>
      <c r="E35" s="33">
        <v>2</v>
      </c>
      <c r="F35" s="33" t="s">
        <v>126</v>
      </c>
    </row>
    <row r="36" spans="1:6" ht="11.25" customHeight="1">
      <c r="D36" s="321"/>
      <c r="E36" s="33">
        <v>3</v>
      </c>
      <c r="F36" s="33" t="s">
        <v>17</v>
      </c>
    </row>
    <row r="37" spans="1:6" ht="11.25" customHeight="1">
      <c r="D37" s="321"/>
      <c r="E37" s="33">
        <v>4</v>
      </c>
      <c r="F37" s="33" t="s">
        <v>127</v>
      </c>
    </row>
    <row r="38" spans="1:6" ht="11.25" customHeight="1">
      <c r="D38" s="322"/>
      <c r="E38" s="33">
        <v>5</v>
      </c>
      <c r="F38" s="33" t="s">
        <v>128</v>
      </c>
    </row>
    <row r="39" spans="1:6" ht="11.25" customHeight="1">
      <c r="D39" s="320">
        <v>6</v>
      </c>
      <c r="E39" s="33">
        <v>1</v>
      </c>
      <c r="F39" s="33" t="s">
        <v>129</v>
      </c>
    </row>
    <row r="40" spans="1:6" ht="11.25" customHeight="1">
      <c r="D40" s="321"/>
      <c r="E40" s="33">
        <v>2</v>
      </c>
      <c r="F40" s="33" t="s">
        <v>130</v>
      </c>
    </row>
    <row r="41" spans="1:6" ht="11.25" customHeight="1">
      <c r="D41" s="321"/>
      <c r="E41" s="33">
        <v>3</v>
      </c>
      <c r="F41" s="33" t="s">
        <v>18</v>
      </c>
    </row>
    <row r="42" spans="1:6" ht="11.25" customHeight="1">
      <c r="D42" s="322"/>
      <c r="E42" s="33">
        <v>4</v>
      </c>
      <c r="F42" s="33" t="s">
        <v>89</v>
      </c>
    </row>
    <row r="43" spans="1:6" ht="14.25" customHeight="1">
      <c r="A43" s="73"/>
    </row>
  </sheetData>
  <mergeCells count="6">
    <mergeCell ref="D39:D42"/>
    <mergeCell ref="D4:D15"/>
    <mergeCell ref="D16:D21"/>
    <mergeCell ref="D22:D27"/>
    <mergeCell ref="D28:D33"/>
    <mergeCell ref="D34:D38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&amp;C&amp;16平成２8年度九州大学春季バレーボール女子リーグ沖縄大会
　入れ替え前　順位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C2:G46"/>
  <sheetViews>
    <sheetView showWhiteSpace="0" topLeftCell="A31" workbookViewId="0">
      <selection activeCell="G50" sqref="G50"/>
    </sheetView>
  </sheetViews>
  <sheetFormatPr defaultColWidth="8.875" defaultRowHeight="13.5"/>
  <cols>
    <col min="3" max="3" width="9.125" customWidth="1"/>
    <col min="4" max="4" width="7.875" customWidth="1"/>
    <col min="5" max="5" width="7.375" customWidth="1"/>
    <col min="6" max="6" width="25" customWidth="1"/>
  </cols>
  <sheetData>
    <row r="2" spans="3:7">
      <c r="C2" s="76" t="s">
        <v>66</v>
      </c>
    </row>
    <row r="3" spans="3:7" ht="14.25">
      <c r="D3" s="33" t="s">
        <v>19</v>
      </c>
      <c r="E3" s="33" t="s">
        <v>2</v>
      </c>
      <c r="F3" s="33" t="s">
        <v>20</v>
      </c>
    </row>
    <row r="4" spans="3:7" ht="12" customHeight="1">
      <c r="D4" s="320">
        <v>1</v>
      </c>
      <c r="E4" s="33">
        <v>1</v>
      </c>
      <c r="F4" s="33" t="s">
        <v>117</v>
      </c>
    </row>
    <row r="5" spans="3:7" ht="12" customHeight="1">
      <c r="D5" s="321"/>
      <c r="E5" s="33">
        <v>2</v>
      </c>
      <c r="F5" s="33" t="s">
        <v>149</v>
      </c>
    </row>
    <row r="6" spans="3:7" ht="12" customHeight="1">
      <c r="D6" s="321"/>
      <c r="E6" s="33">
        <v>3</v>
      </c>
      <c r="F6" s="33" t="s">
        <v>150</v>
      </c>
    </row>
    <row r="7" spans="3:7" ht="12" customHeight="1">
      <c r="D7" s="321"/>
      <c r="E7" s="33">
        <v>4</v>
      </c>
      <c r="F7" s="33" t="s">
        <v>151</v>
      </c>
    </row>
    <row r="8" spans="3:7" ht="12" customHeight="1">
      <c r="D8" s="321"/>
      <c r="E8" s="33">
        <v>5</v>
      </c>
      <c r="F8" s="33" t="s">
        <v>152</v>
      </c>
    </row>
    <row r="9" spans="3:7" ht="12" customHeight="1">
      <c r="D9" s="321"/>
      <c r="E9" s="33">
        <v>6</v>
      </c>
      <c r="F9" s="33" t="s">
        <v>153</v>
      </c>
    </row>
    <row r="10" spans="3:7" ht="11.25" customHeight="1">
      <c r="D10" s="321"/>
      <c r="E10" s="33">
        <v>7</v>
      </c>
      <c r="F10" s="33" t="s">
        <v>154</v>
      </c>
    </row>
    <row r="11" spans="3:7" ht="11.25" customHeight="1">
      <c r="D11" s="321"/>
      <c r="E11" s="33">
        <v>8</v>
      </c>
      <c r="F11" s="33" t="s">
        <v>155</v>
      </c>
    </row>
    <row r="12" spans="3:7" ht="11.25" customHeight="1">
      <c r="D12" s="321"/>
      <c r="E12" s="33">
        <v>9</v>
      </c>
      <c r="F12" s="33" t="s">
        <v>156</v>
      </c>
    </row>
    <row r="13" spans="3:7" ht="11.25" customHeight="1">
      <c r="D13" s="321"/>
      <c r="E13" s="33">
        <v>10</v>
      </c>
      <c r="F13" s="33" t="s">
        <v>157</v>
      </c>
    </row>
    <row r="14" spans="3:7" ht="11.25" customHeight="1">
      <c r="D14" s="321"/>
      <c r="E14" s="33">
        <v>11</v>
      </c>
      <c r="F14" s="88" t="s">
        <v>131</v>
      </c>
      <c r="G14" s="76" t="s">
        <v>169</v>
      </c>
    </row>
    <row r="15" spans="3:7" ht="12.75" customHeight="1">
      <c r="D15" s="322"/>
      <c r="E15" s="33">
        <v>12</v>
      </c>
      <c r="F15" s="82" t="s">
        <v>162</v>
      </c>
      <c r="G15" s="76" t="s">
        <v>170</v>
      </c>
    </row>
    <row r="16" spans="3:7" ht="14.25" customHeight="1">
      <c r="D16" s="320">
        <v>2</v>
      </c>
      <c r="E16" s="33">
        <v>1</v>
      </c>
      <c r="F16" s="83" t="s">
        <v>163</v>
      </c>
      <c r="G16" s="76" t="s">
        <v>171</v>
      </c>
    </row>
    <row r="17" spans="4:7" ht="14.25" customHeight="1">
      <c r="D17" s="321"/>
      <c r="E17" s="33">
        <v>2</v>
      </c>
      <c r="F17" s="87" t="s">
        <v>118</v>
      </c>
      <c r="G17" s="76" t="s">
        <v>169</v>
      </c>
    </row>
    <row r="18" spans="4:7" ht="15" customHeight="1">
      <c r="D18" s="321"/>
      <c r="E18" s="33">
        <v>3</v>
      </c>
      <c r="F18" s="33" t="s">
        <v>55</v>
      </c>
    </row>
    <row r="19" spans="4:7" ht="15" customHeight="1">
      <c r="D19" s="321"/>
      <c r="E19" s="33">
        <v>4</v>
      </c>
      <c r="F19" s="33" t="s">
        <v>21</v>
      </c>
    </row>
    <row r="20" spans="4:7" ht="13.5" customHeight="1">
      <c r="D20" s="321"/>
      <c r="E20" s="33">
        <v>5</v>
      </c>
      <c r="F20" s="33" t="s">
        <v>119</v>
      </c>
    </row>
    <row r="21" spans="4:7" ht="13.5" customHeight="1">
      <c r="D21" s="322"/>
      <c r="E21" s="33">
        <v>6</v>
      </c>
      <c r="F21" s="87" t="s">
        <v>120</v>
      </c>
      <c r="G21" s="76" t="s">
        <v>170</v>
      </c>
    </row>
    <row r="22" spans="4:7" ht="13.5" customHeight="1">
      <c r="D22" s="320">
        <v>3</v>
      </c>
      <c r="E22" s="33">
        <v>1</v>
      </c>
      <c r="F22" s="87" t="s">
        <v>16</v>
      </c>
      <c r="G22" s="76" t="s">
        <v>171</v>
      </c>
    </row>
    <row r="23" spans="4:7" ht="15" customHeight="1">
      <c r="D23" s="321"/>
      <c r="E23" s="33">
        <v>2</v>
      </c>
      <c r="F23" s="33" t="s">
        <v>58</v>
      </c>
    </row>
    <row r="24" spans="4:7" ht="15.75" customHeight="1">
      <c r="D24" s="321"/>
      <c r="E24" s="33">
        <v>3</v>
      </c>
      <c r="F24" s="33" t="s">
        <v>23</v>
      </c>
    </row>
    <row r="25" spans="4:7" ht="15" customHeight="1">
      <c r="D25" s="321"/>
      <c r="E25" s="33">
        <v>4</v>
      </c>
      <c r="F25" s="33" t="s">
        <v>121</v>
      </c>
    </row>
    <row r="26" spans="4:7" ht="14.25" customHeight="1">
      <c r="D26" s="321"/>
      <c r="E26" s="33">
        <v>5</v>
      </c>
      <c r="F26" s="33" t="s">
        <v>122</v>
      </c>
    </row>
    <row r="27" spans="4:7" ht="15.75" customHeight="1">
      <c r="D27" s="322"/>
      <c r="E27" s="33">
        <v>6</v>
      </c>
      <c r="F27" s="83" t="s">
        <v>164</v>
      </c>
      <c r="G27" s="76" t="s">
        <v>170</v>
      </c>
    </row>
    <row r="28" spans="4:7" ht="14.25" customHeight="1">
      <c r="D28" s="320">
        <v>4</v>
      </c>
      <c r="E28" s="33">
        <v>1</v>
      </c>
      <c r="F28" s="33" t="s">
        <v>123</v>
      </c>
    </row>
    <row r="29" spans="4:7" ht="15" customHeight="1">
      <c r="D29" s="321"/>
      <c r="E29" s="33">
        <v>2</v>
      </c>
      <c r="F29" s="33" t="s">
        <v>124</v>
      </c>
    </row>
    <row r="30" spans="4:7" ht="17.25" customHeight="1">
      <c r="D30" s="321"/>
      <c r="E30" s="33">
        <v>3</v>
      </c>
      <c r="F30" s="33" t="s">
        <v>24</v>
      </c>
    </row>
    <row r="31" spans="4:7" ht="15" customHeight="1">
      <c r="D31" s="321"/>
      <c r="E31" s="33">
        <v>4</v>
      </c>
      <c r="F31" s="83" t="s">
        <v>165</v>
      </c>
      <c r="G31" s="76" t="s">
        <v>174</v>
      </c>
    </row>
    <row r="32" spans="4:7" ht="15" customHeight="1">
      <c r="D32" s="321"/>
      <c r="E32" s="33">
        <v>5</v>
      </c>
      <c r="F32" s="83" t="s">
        <v>166</v>
      </c>
      <c r="G32" s="76" t="s">
        <v>170</v>
      </c>
    </row>
    <row r="33" spans="3:7" ht="15" customHeight="1">
      <c r="D33" s="321"/>
      <c r="E33" s="81">
        <v>6</v>
      </c>
      <c r="F33" s="89" t="s">
        <v>173</v>
      </c>
      <c r="G33" s="76" t="s">
        <v>172</v>
      </c>
    </row>
    <row r="34" spans="3:7" ht="15" customHeight="1">
      <c r="D34" s="324">
        <v>5</v>
      </c>
      <c r="E34" s="85">
        <v>1</v>
      </c>
      <c r="F34" s="85" t="s">
        <v>17</v>
      </c>
    </row>
    <row r="35" spans="3:7" ht="15" customHeight="1">
      <c r="D35" s="324"/>
      <c r="E35" s="85">
        <v>2</v>
      </c>
      <c r="F35" s="85" t="s">
        <v>127</v>
      </c>
    </row>
    <row r="36" spans="3:7" ht="15.75" customHeight="1">
      <c r="D36" s="324"/>
      <c r="E36" s="85">
        <v>3</v>
      </c>
      <c r="F36" s="85" t="s">
        <v>128</v>
      </c>
    </row>
    <row r="37" spans="3:7" ht="16.5" customHeight="1">
      <c r="D37" s="324"/>
      <c r="E37" s="85">
        <v>4</v>
      </c>
      <c r="F37" s="86" t="s">
        <v>167</v>
      </c>
      <c r="G37" s="76" t="s">
        <v>170</v>
      </c>
    </row>
    <row r="38" spans="3:7" ht="16.5" customHeight="1">
      <c r="D38" s="324"/>
      <c r="E38" s="85">
        <v>5</v>
      </c>
      <c r="F38" s="90" t="s">
        <v>175</v>
      </c>
      <c r="G38" s="76" t="s">
        <v>172</v>
      </c>
    </row>
    <row r="39" spans="3:7" ht="16.5" customHeight="1">
      <c r="C39" s="84"/>
      <c r="D39" s="325"/>
      <c r="E39" s="92">
        <v>6</v>
      </c>
      <c r="F39" s="93" t="s">
        <v>176</v>
      </c>
      <c r="G39" s="76" t="s">
        <v>172</v>
      </c>
    </row>
    <row r="40" spans="3:7" ht="13.5" customHeight="1">
      <c r="C40" s="84"/>
      <c r="D40" s="323">
        <v>6</v>
      </c>
      <c r="E40" s="33">
        <v>1</v>
      </c>
      <c r="F40" s="33" t="s">
        <v>130</v>
      </c>
    </row>
    <row r="41" spans="3:7" ht="12.75" customHeight="1">
      <c r="C41" s="84"/>
      <c r="D41" s="323"/>
      <c r="E41" s="33">
        <v>2</v>
      </c>
      <c r="F41" s="33" t="s">
        <v>18</v>
      </c>
    </row>
    <row r="42" spans="3:7" ht="15" customHeight="1">
      <c r="D42" s="323"/>
      <c r="E42" s="33">
        <v>3</v>
      </c>
      <c r="F42" s="33" t="s">
        <v>89</v>
      </c>
    </row>
    <row r="43" spans="3:7" ht="13.5" customHeight="1">
      <c r="D43" s="323"/>
      <c r="E43" s="33">
        <v>4</v>
      </c>
      <c r="F43" s="95" t="s">
        <v>177</v>
      </c>
      <c r="G43" s="76" t="s">
        <v>172</v>
      </c>
    </row>
    <row r="44" spans="3:7" ht="14.25">
      <c r="D44" s="323"/>
      <c r="E44" s="94">
        <v>5</v>
      </c>
      <c r="F44" s="96" t="s">
        <v>178</v>
      </c>
    </row>
    <row r="45" spans="3:7" ht="14.25">
      <c r="D45" s="323"/>
      <c r="E45" s="94">
        <v>6</v>
      </c>
      <c r="F45" s="83" t="s">
        <v>168</v>
      </c>
      <c r="G45" s="76" t="s">
        <v>172</v>
      </c>
    </row>
    <row r="46" spans="3:7" ht="14.25">
      <c r="E46" s="91"/>
    </row>
  </sheetData>
  <mergeCells count="6">
    <mergeCell ref="D40:D45"/>
    <mergeCell ref="D4:D15"/>
    <mergeCell ref="D28:D33"/>
    <mergeCell ref="D22:D27"/>
    <mergeCell ref="D16:D21"/>
    <mergeCell ref="D34:D39"/>
  </mergeCells>
  <phoneticPr fontId="2"/>
  <pageMargins left="0.31496062992125984" right="0.31496062992125984" top="1.93" bottom="0.74803149606299213" header="0.91" footer="0.31496062992125984"/>
  <pageSetup paperSize="9" orientation="portrait" r:id="rId1"/>
  <headerFooter>
    <oddHeader>&amp;C&amp;16平成２8年度九州大学春季バレーボール女子リーグ沖縄大会　
入れ替え後　順位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" defaultRowHeight="13.5"/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H2８順位２部</vt:lpstr>
      <vt:lpstr>H2８順位３部</vt:lpstr>
      <vt:lpstr>H2８順位４部</vt:lpstr>
      <vt:lpstr>H2８順位５部</vt:lpstr>
      <vt:lpstr>Ｈ２８順位６部</vt:lpstr>
      <vt:lpstr>女子H28春入替戦 </vt:lpstr>
      <vt:lpstr>H28春入れ替え前</vt:lpstr>
      <vt:lpstr>H2８春入れ替え後</vt:lpstr>
      <vt:lpstr>Sheet1</vt:lpstr>
    </vt:vector>
  </TitlesOfParts>
  <Company>大分大学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岡内 優明</dc:creator>
  <cp:lastModifiedBy>球技体育館準備室</cp:lastModifiedBy>
  <cp:lastPrinted>2016-09-12T02:37:29Z</cp:lastPrinted>
  <dcterms:created xsi:type="dcterms:W3CDTF">2010-10-30T08:23:28Z</dcterms:created>
  <dcterms:modified xsi:type="dcterms:W3CDTF">2016-11-09T23:57:17Z</dcterms:modified>
</cp:coreProperties>
</file>